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terc\Desktop\"/>
    </mc:Choice>
  </mc:AlternateContent>
  <xr:revisionPtr revIDLastSave="0" documentId="8_{D15CD6E4-EEA5-4C13-BCD7-6DC5F7DE0DE1}" xr6:coauthVersionLast="47" xr6:coauthVersionMax="47" xr10:uidLastSave="{00000000-0000-0000-0000-000000000000}"/>
  <bookViews>
    <workbookView xWindow="-120" yWindow="-120" windowWidth="29040" windowHeight="15840" xr2:uid="{62DE09F7-77E5-4DF1-BD5E-D0E92DF5390C}"/>
  </bookViews>
  <sheets>
    <sheet name="MOPS" sheetId="2" r:id="rId1"/>
  </sheets>
  <externalReferences>
    <externalReference r:id="rId2"/>
  </externalReferences>
  <definedNames>
    <definedName name="Clients_serve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2" l="1"/>
  <c r="B11" i="2"/>
  <c r="J11" i="2" s="1"/>
  <c r="D11" i="2"/>
  <c r="F11" i="2"/>
  <c r="I11" i="2"/>
  <c r="K11" i="2"/>
  <c r="J12" i="2"/>
  <c r="B13" i="2"/>
  <c r="D13" i="2"/>
  <c r="F13" i="2"/>
  <c r="I13" i="2"/>
  <c r="J13" i="2"/>
  <c r="K13" i="2"/>
  <c r="J14" i="2"/>
  <c r="B15" i="2"/>
  <c r="D15" i="2"/>
  <c r="F15" i="2"/>
  <c r="I15" i="2"/>
  <c r="J15" i="2" s="1"/>
  <c r="K15" i="2"/>
  <c r="J16" i="2"/>
  <c r="B17" i="2"/>
  <c r="D17" i="2"/>
  <c r="F17" i="2"/>
  <c r="I17" i="2"/>
  <c r="J17" i="2"/>
  <c r="J19" i="2"/>
  <c r="I20" i="2"/>
  <c r="V20" i="2"/>
  <c r="X20" i="2"/>
  <c r="Y20" i="2"/>
  <c r="AD20" i="2"/>
  <c r="J21" i="2"/>
  <c r="P21" i="2"/>
  <c r="V21" i="2"/>
  <c r="W21" i="2"/>
  <c r="I22" i="2"/>
  <c r="P22" i="2" s="1"/>
  <c r="Y22" i="2"/>
  <c r="AD22" i="2"/>
  <c r="J23" i="2"/>
  <c r="AD23" i="2"/>
  <c r="AE23" i="2"/>
  <c r="I24" i="2"/>
  <c r="P23" i="2" s="1"/>
  <c r="P24" i="2"/>
  <c r="J25" i="2"/>
  <c r="P25" i="2"/>
  <c r="AG25" i="2"/>
  <c r="I26" i="2"/>
  <c r="J27" i="2"/>
  <c r="P27" i="2"/>
  <c r="I28" i="2"/>
  <c r="J29" i="2"/>
  <c r="I30" i="2"/>
  <c r="P26" i="2" s="1"/>
  <c r="J31" i="2"/>
  <c r="I32" i="2"/>
  <c r="P34" i="2"/>
  <c r="W34" i="2"/>
  <c r="X34" i="2"/>
  <c r="Y34" i="2"/>
  <c r="B35" i="2"/>
  <c r="D35" i="2"/>
  <c r="W20" i="2" s="1"/>
  <c r="F35" i="2"/>
  <c r="I35" i="2"/>
  <c r="J35" i="2" s="1"/>
  <c r="Z20" i="2" s="1"/>
  <c r="P35" i="2"/>
  <c r="V35" i="2"/>
  <c r="W35" i="2"/>
  <c r="M36" i="2"/>
  <c r="O36" i="2"/>
  <c r="P36" i="2"/>
  <c r="X36" i="2"/>
  <c r="Y36" i="2"/>
  <c r="B37" i="2"/>
  <c r="D37" i="2"/>
  <c r="F37" i="2"/>
  <c r="X21" i="2" s="1"/>
  <c r="I37" i="2"/>
  <c r="Y21" i="2" s="1"/>
  <c r="J37" i="2"/>
  <c r="Z21" i="2" s="1"/>
  <c r="M37" i="2"/>
  <c r="V37" i="2"/>
  <c r="N38" i="2"/>
  <c r="O38" i="2"/>
  <c r="B39" i="2"/>
  <c r="J39" i="2" s="1"/>
  <c r="Z22" i="2" s="1"/>
  <c r="D39" i="2"/>
  <c r="W22" i="2" s="1"/>
  <c r="F39" i="2"/>
  <c r="X22" i="2" s="1"/>
  <c r="I39" i="2"/>
  <c r="O40" i="2"/>
  <c r="P40" i="2"/>
  <c r="B42" i="2"/>
  <c r="D42" i="2"/>
  <c r="F42" i="2"/>
  <c r="I42" i="2"/>
  <c r="J42" i="2"/>
  <c r="B44" i="2"/>
  <c r="D44" i="2"/>
  <c r="F44" i="2"/>
  <c r="I44" i="2"/>
  <c r="J44" i="2"/>
  <c r="B47" i="2"/>
  <c r="J47" i="2" s="1"/>
  <c r="AH20" i="2" s="1"/>
  <c r="D47" i="2"/>
  <c r="AE20" i="2" s="1"/>
  <c r="F47" i="2"/>
  <c r="AF20" i="2" s="1"/>
  <c r="I47" i="2"/>
  <c r="AG20" i="2" s="1"/>
  <c r="B49" i="2"/>
  <c r="AD21" i="2" s="1"/>
  <c r="D49" i="2"/>
  <c r="AE21" i="2" s="1"/>
  <c r="F49" i="2"/>
  <c r="AF21" i="2" s="1"/>
  <c r="I49" i="2"/>
  <c r="AG21" i="2" s="1"/>
  <c r="B51" i="2"/>
  <c r="J51" i="2" s="1"/>
  <c r="AH22" i="2" s="1"/>
  <c r="D51" i="2"/>
  <c r="AE22" i="2" s="1"/>
  <c r="F51" i="2"/>
  <c r="AF22" i="2" s="1"/>
  <c r="I51" i="2"/>
  <c r="AG22" i="2" s="1"/>
  <c r="B53" i="2"/>
  <c r="D53" i="2"/>
  <c r="F53" i="2"/>
  <c r="AF23" i="2" s="1"/>
  <c r="I53" i="2"/>
  <c r="AG23" i="2" s="1"/>
  <c r="J53" i="2"/>
  <c r="AH23" i="2" s="1"/>
  <c r="B55" i="2"/>
  <c r="AD24" i="2" s="1"/>
  <c r="D55" i="2"/>
  <c r="AE24" i="2" s="1"/>
  <c r="F55" i="2"/>
  <c r="AF24" i="2" s="1"/>
  <c r="I55" i="2"/>
  <c r="AG24" i="2" s="1"/>
  <c r="J55" i="2"/>
  <c r="AH24" i="2" s="1"/>
  <c r="B57" i="2"/>
  <c r="AD25" i="2" s="1"/>
  <c r="D57" i="2"/>
  <c r="AE25" i="2" s="1"/>
  <c r="F57" i="2"/>
  <c r="AF25" i="2" s="1"/>
  <c r="I57" i="2"/>
  <c r="B60" i="2"/>
  <c r="M34" i="2" s="1"/>
  <c r="D60" i="2"/>
  <c r="N34" i="2" s="1"/>
  <c r="F60" i="2"/>
  <c r="O34" i="2" s="1"/>
  <c r="I60" i="2"/>
  <c r="B62" i="2"/>
  <c r="J62" i="2" s="1"/>
  <c r="Q35" i="2" s="1"/>
  <c r="D62" i="2"/>
  <c r="N35" i="2" s="1"/>
  <c r="F62" i="2"/>
  <c r="O35" i="2" s="1"/>
  <c r="I62" i="2"/>
  <c r="B64" i="2"/>
  <c r="D64" i="2"/>
  <c r="N36" i="2" s="1"/>
  <c r="F64" i="2"/>
  <c r="I64" i="2"/>
  <c r="J64" i="2"/>
  <c r="Q36" i="2" s="1"/>
  <c r="B66" i="2"/>
  <c r="D66" i="2"/>
  <c r="N37" i="2" s="1"/>
  <c r="F66" i="2"/>
  <c r="O37" i="2" s="1"/>
  <c r="I66" i="2"/>
  <c r="P37" i="2" s="1"/>
  <c r="J66" i="2"/>
  <c r="Q37" i="2" s="1"/>
  <c r="B68" i="2"/>
  <c r="M38" i="2" s="1"/>
  <c r="D68" i="2"/>
  <c r="F68" i="2"/>
  <c r="I68" i="2"/>
  <c r="J68" i="2" s="1"/>
  <c r="Q38" i="2" s="1"/>
  <c r="B70" i="2"/>
  <c r="M39" i="2" s="1"/>
  <c r="D70" i="2"/>
  <c r="N39" i="2" s="1"/>
  <c r="F70" i="2"/>
  <c r="O39" i="2" s="1"/>
  <c r="I70" i="2"/>
  <c r="P39" i="2" s="1"/>
  <c r="J70" i="2"/>
  <c r="Q39" i="2" s="1"/>
  <c r="B72" i="2"/>
  <c r="J72" i="2" s="1"/>
  <c r="Q40" i="2" s="1"/>
  <c r="D72" i="2"/>
  <c r="N40" i="2" s="1"/>
  <c r="F72" i="2"/>
  <c r="I72" i="2"/>
  <c r="B75" i="2"/>
  <c r="J75" i="2" s="1"/>
  <c r="D75" i="2"/>
  <c r="F75" i="2"/>
  <c r="I75" i="2"/>
  <c r="B77" i="2"/>
  <c r="J77" i="2" s="1"/>
  <c r="D77" i="2"/>
  <c r="F77" i="2"/>
  <c r="I77" i="2"/>
  <c r="B79" i="2"/>
  <c r="D79" i="2"/>
  <c r="F79" i="2"/>
  <c r="I79" i="2"/>
  <c r="J79" i="2"/>
  <c r="B81" i="2"/>
  <c r="D81" i="2"/>
  <c r="F81" i="2"/>
  <c r="I81" i="2"/>
  <c r="J81" i="2"/>
  <c r="I83" i="2"/>
  <c r="B86" i="2"/>
  <c r="V34" i="2" s="1"/>
  <c r="D86" i="2"/>
  <c r="F86" i="2"/>
  <c r="I86" i="2"/>
  <c r="J86" i="2" s="1"/>
  <c r="Z34" i="2" s="1"/>
  <c r="B88" i="2"/>
  <c r="D88" i="2"/>
  <c r="F88" i="2"/>
  <c r="X35" i="2" s="1"/>
  <c r="I88" i="2"/>
  <c r="Y35" i="2" s="1"/>
  <c r="J88" i="2"/>
  <c r="Z35" i="2" s="1"/>
  <c r="B90" i="2"/>
  <c r="J90" i="2" s="1"/>
  <c r="Z36" i="2" s="1"/>
  <c r="D90" i="2"/>
  <c r="W36" i="2" s="1"/>
  <c r="F90" i="2"/>
  <c r="I90" i="2"/>
  <c r="B92" i="2"/>
  <c r="J92" i="2" s="1"/>
  <c r="Z37" i="2" s="1"/>
  <c r="D92" i="2"/>
  <c r="W37" i="2" s="1"/>
  <c r="F92" i="2"/>
  <c r="X37" i="2" s="1"/>
  <c r="I92" i="2"/>
  <c r="Y37" i="2" s="1"/>
  <c r="B94" i="2"/>
  <c r="J94" i="2" s="1"/>
  <c r="D94" i="2"/>
  <c r="F94" i="2"/>
  <c r="I94" i="2"/>
  <c r="J22" i="2" l="1"/>
  <c r="Q22" i="2" s="1"/>
  <c r="F20" i="2"/>
  <c r="O21" i="2" s="1"/>
  <c r="B24" i="2"/>
  <c r="M23" i="2" s="1"/>
  <c r="B28" i="2"/>
  <c r="M25" i="2" s="1"/>
  <c r="B20" i="2"/>
  <c r="M21" i="2" s="1"/>
  <c r="J28" i="2"/>
  <c r="Q25" i="2" s="1"/>
  <c r="J32" i="2"/>
  <c r="Q27" i="2" s="1"/>
  <c r="B30" i="2"/>
  <c r="M26" i="2" s="1"/>
  <c r="D26" i="2"/>
  <c r="N24" i="2" s="1"/>
  <c r="D28" i="2"/>
  <c r="N25" i="2" s="1"/>
  <c r="F28" i="2"/>
  <c r="O25" i="2" s="1"/>
  <c r="D20" i="2"/>
  <c r="N21" i="2" s="1"/>
  <c r="F22" i="2"/>
  <c r="O22" i="2" s="1"/>
  <c r="D24" i="2"/>
  <c r="N23" i="2" s="1"/>
  <c r="D30" i="2"/>
  <c r="N26" i="2" s="1"/>
  <c r="J20" i="2"/>
  <c r="Q21" i="2" s="1"/>
  <c r="F24" i="2"/>
  <c r="O23" i="2" s="1"/>
  <c r="B26" i="2"/>
  <c r="M24" i="2" s="1"/>
  <c r="F30" i="2"/>
  <c r="O26" i="2" s="1"/>
  <c r="F32" i="2"/>
  <c r="O27" i="2" s="1"/>
  <c r="J24" i="2"/>
  <c r="Q23" i="2" s="1"/>
  <c r="F26" i="2"/>
  <c r="O24" i="2" s="1"/>
  <c r="J30" i="2"/>
  <c r="Q26" i="2" s="1"/>
  <c r="B22" i="2"/>
  <c r="M22" i="2" s="1"/>
  <c r="D22" i="2"/>
  <c r="N22" i="2" s="1"/>
  <c r="J26" i="2"/>
  <c r="Q24" i="2" s="1"/>
  <c r="B32" i="2"/>
  <c r="M27" i="2" s="1"/>
  <c r="D32" i="2"/>
  <c r="N27" i="2" s="1"/>
  <c r="J60" i="2"/>
  <c r="Q34" i="2" s="1"/>
  <c r="V36" i="2"/>
  <c r="J49" i="2"/>
  <c r="AH21" i="2" s="1"/>
  <c r="M40" i="2"/>
  <c r="P38" i="2"/>
  <c r="M35" i="2"/>
  <c r="J57" i="2"/>
  <c r="AH25" i="2" s="1"/>
  <c r="V22" i="2"/>
</calcChain>
</file>

<file path=xl/sharedStrings.xml><?xml version="1.0" encoding="utf-8"?>
<sst xmlns="http://schemas.openxmlformats.org/spreadsheetml/2006/main" count="172" uniqueCount="78">
  <si>
    <t>Total</t>
  </si>
  <si>
    <t>Unkown</t>
  </si>
  <si>
    <t>Rehabilitation/Treatment Facility</t>
  </si>
  <si>
    <t>Not completely documented in spreadsheet. Based numbers off what notes are there.</t>
  </si>
  <si>
    <t>Homeless</t>
  </si>
  <si>
    <t>Temporty Residence</t>
  </si>
  <si>
    <t>Permanetly Housed</t>
  </si>
  <si>
    <t>Housing Status</t>
  </si>
  <si>
    <t>total</t>
  </si>
  <si>
    <t>Unknown/None</t>
  </si>
  <si>
    <t>Linked to Local Resources</t>
  </si>
  <si>
    <t>In Jail</t>
  </si>
  <si>
    <t>Referred to SMI</t>
  </si>
  <si>
    <t>Declined Services (Closed)</t>
  </si>
  <si>
    <t>This is not is not documented in spreadsheet</t>
  </si>
  <si>
    <t>Discharge Disposition</t>
  </si>
  <si>
    <t>Other/unknown</t>
  </si>
  <si>
    <t>Crisis</t>
  </si>
  <si>
    <t>Medical Provider</t>
  </si>
  <si>
    <t>County Agency(?)</t>
  </si>
  <si>
    <t>Law Enforcement</t>
  </si>
  <si>
    <t>Family Member/ Self Referral</t>
  </si>
  <si>
    <t>Community/Resources Center</t>
  </si>
  <si>
    <t>Referral Souce</t>
  </si>
  <si>
    <t>redwood valley</t>
  </si>
  <si>
    <t>Other Ethnicity by Name</t>
  </si>
  <si>
    <t>Boonville, Comptche, Hopland, Navarro, Philo, Potter Valley, Yorkville</t>
  </si>
  <si>
    <t>Anderson Valley and Ukiah Surrounding Area</t>
  </si>
  <si>
    <t>African American</t>
  </si>
  <si>
    <t>Albion, Elk, Gualala, Little River, Manchester, Mendocino, Point Arena</t>
  </si>
  <si>
    <t>South Coast</t>
  </si>
  <si>
    <t>White/Caucasian</t>
  </si>
  <si>
    <t>Branscomb, Covelo, Dos Rios, Laytonville, Leggett, Piercy, Westport</t>
  </si>
  <si>
    <t>North County</t>
  </si>
  <si>
    <t>Native American</t>
  </si>
  <si>
    <t>Latino</t>
  </si>
  <si>
    <t>Ethnicity</t>
  </si>
  <si>
    <t>Court Ordered Rehab</t>
  </si>
  <si>
    <t>Probation/Parole</t>
  </si>
  <si>
    <t>this is not documented in spreadsheet</t>
  </si>
  <si>
    <t>Court Status</t>
  </si>
  <si>
    <t>Unknown/Not Given</t>
  </si>
  <si>
    <t>Female</t>
  </si>
  <si>
    <t>Male</t>
  </si>
  <si>
    <t>Unknown</t>
  </si>
  <si>
    <t>Adult &amp; Older Adult System</t>
  </si>
  <si>
    <t>Young Adult</t>
  </si>
  <si>
    <t>Children &amp; Youth</t>
  </si>
  <si>
    <t>Gender</t>
  </si>
  <si>
    <t>Anderson Valley Area</t>
  </si>
  <si>
    <t>Fort Bragg</t>
  </si>
  <si>
    <t>Willits</t>
  </si>
  <si>
    <t>Ukiah</t>
  </si>
  <si>
    <t>Geographical Breakdown</t>
  </si>
  <si>
    <t>homeless</t>
  </si>
  <si>
    <t>new referrals</t>
  </si>
  <si>
    <t>contacts</t>
  </si>
  <si>
    <t>Clients served</t>
  </si>
  <si>
    <t>Total Number of</t>
  </si>
  <si>
    <t>TOTAL</t>
  </si>
  <si>
    <t>-</t>
  </si>
  <si>
    <t>65+</t>
  </si>
  <si>
    <t>41-64</t>
  </si>
  <si>
    <t>25-40</t>
  </si>
  <si>
    <t>22-24</t>
  </si>
  <si>
    <t>18-21</t>
  </si>
  <si>
    <t>12-17</t>
  </si>
  <si>
    <t>0-11</t>
  </si>
  <si>
    <t>YTD</t>
  </si>
  <si>
    <t>MOPs</t>
  </si>
  <si>
    <t>Age of Persons Served</t>
  </si>
  <si>
    <t>Below is the details for month of December MOPS report</t>
  </si>
  <si>
    <t>MOBILE OUTREACH AND PREVENTION SERVICES (MOPS) MONTHLY REPORT DECEMBER</t>
  </si>
  <si>
    <t>Behavioral Health and Recovery Services</t>
  </si>
  <si>
    <t>Total Referrals Year to Date</t>
  </si>
  <si>
    <t>Total Contacts Year to Date</t>
  </si>
  <si>
    <t>Clients Year to Date</t>
  </si>
  <si>
    <t xml:space="preserve">Mendocino County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</si>
</sst>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1" fillId="8" borderId="6" xfId="0" applyFont="1" applyFill="1" applyBorder="1" applyAlignment="1">
      <alignment horizontal="center" wrapText="1"/>
    </xf>
    <xf numFmtId="0" fontId="0" fillId="8" borderId="6" xfId="0" applyFill="1" applyBorder="1" applyAlignment="1">
      <alignment horizontal="center" wrapText="1"/>
    </xf>
    <xf numFmtId="0" fontId="1" fillId="8" borderId="6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 vertical="center"/>
    </xf>
    <xf numFmtId="0" fontId="0" fillId="8" borderId="7" xfId="0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8" borderId="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8" borderId="9" xfId="0" applyFont="1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0" fillId="8" borderId="6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" fillId="8" borderId="2" xfId="0" applyFont="1" applyFill="1" applyBorder="1"/>
    <xf numFmtId="0" fontId="1" fillId="8" borderId="3" xfId="0" applyFont="1" applyFill="1" applyBorder="1"/>
    <xf numFmtId="0" fontId="1" fillId="8" borderId="4" xfId="0" applyFont="1" applyFill="1" applyBorder="1"/>
    <xf numFmtId="0" fontId="1" fillId="8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8" borderId="8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8" borderId="7" xfId="0" applyFill="1" applyBorder="1" applyAlignment="1">
      <alignment horizontal="center" wrapText="1"/>
    </xf>
    <xf numFmtId="0" fontId="1" fillId="8" borderId="6" xfId="0" applyFont="1" applyFill="1" applyBorder="1"/>
    <xf numFmtId="0" fontId="1" fillId="8" borderId="5" xfId="0" applyFont="1" applyFill="1" applyBorder="1"/>
    <xf numFmtId="10" fontId="1" fillId="3" borderId="1" xfId="0" applyNumberFormat="1" applyFont="1" applyFill="1" applyBorder="1" applyAlignment="1">
      <alignment horizontal="center"/>
    </xf>
    <xf numFmtId="10" fontId="1" fillId="4" borderId="2" xfId="0" applyNumberFormat="1" applyFont="1" applyFill="1" applyBorder="1" applyAlignment="1">
      <alignment horizontal="center"/>
    </xf>
    <xf numFmtId="10" fontId="1" fillId="5" borderId="2" xfId="0" applyNumberFormat="1" applyFont="1" applyFill="1" applyBorder="1" applyAlignment="1">
      <alignment horizontal="center"/>
    </xf>
    <xf numFmtId="10" fontId="1" fillId="5" borderId="3" xfId="0" applyNumberFormat="1" applyFont="1" applyFill="1" applyBorder="1" applyAlignment="1">
      <alignment horizontal="center"/>
    </xf>
    <xf numFmtId="10" fontId="1" fillId="5" borderId="4" xfId="0" applyNumberFormat="1" applyFont="1" applyFill="1" applyBorder="1" applyAlignment="1">
      <alignment horizontal="center"/>
    </xf>
    <xf numFmtId="10" fontId="1" fillId="6" borderId="1" xfId="0" applyNumberFormat="1" applyFont="1" applyFill="1" applyBorder="1" applyAlignment="1">
      <alignment horizontal="center"/>
    </xf>
    <xf numFmtId="10" fontId="1" fillId="7" borderId="1" xfId="0" applyNumberFormat="1" applyFont="1" applyFill="1" applyBorder="1" applyAlignment="1">
      <alignment horizontal="center"/>
    </xf>
    <xf numFmtId="0" fontId="1" fillId="8" borderId="8" xfId="0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/>
    </xf>
    <xf numFmtId="0" fontId="0" fillId="8" borderId="9" xfId="0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/>
    </xf>
    <xf numFmtId="0" fontId="0" fillId="8" borderId="6" xfId="0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10" fontId="0" fillId="0" borderId="0" xfId="0" applyNumberFormat="1"/>
    <xf numFmtId="10" fontId="0" fillId="0" borderId="0" xfId="0" applyNumberFormat="1" applyAlignment="1">
      <alignment horizontal="center"/>
    </xf>
    <xf numFmtId="10" fontId="1" fillId="0" borderId="0" xfId="0" applyNumberFormat="1" applyFont="1"/>
    <xf numFmtId="10" fontId="0" fillId="0" borderId="0" xfId="0" applyNumberFormat="1" applyAlignment="1">
      <alignment horizontal="center" wrapText="1"/>
    </xf>
    <xf numFmtId="0" fontId="1" fillId="8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1" fillId="8" borderId="18" xfId="0" applyFont="1" applyFill="1" applyBorder="1" applyAlignment="1">
      <alignment horizontal="center"/>
    </xf>
    <xf numFmtId="0" fontId="1" fillId="8" borderId="19" xfId="0" applyFont="1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8" borderId="20" xfId="0" applyFill="1" applyBorder="1" applyAlignment="1">
      <alignment horizontal="center"/>
    </xf>
    <xf numFmtId="0" fontId="3" fillId="8" borderId="9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1" xfId="0" applyBorder="1"/>
    <xf numFmtId="0" fontId="3" fillId="8" borderId="9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8" borderId="20" xfId="0" applyFont="1" applyFill="1" applyBorder="1" applyAlignment="1">
      <alignment horizontal="center" vertical="center"/>
    </xf>
    <xf numFmtId="164" fontId="0" fillId="0" borderId="1" xfId="0" applyNumberFormat="1" applyBorder="1"/>
    <xf numFmtId="0" fontId="1" fillId="3" borderId="1" xfId="0" applyFont="1" applyFill="1" applyBorder="1" applyAlignment="1">
      <alignment horizontal="center"/>
    </xf>
    <xf numFmtId="0" fontId="3" fillId="8" borderId="21" xfId="0" applyFont="1" applyFill="1" applyBorder="1" applyAlignment="1">
      <alignment horizontal="center" vertical="center"/>
    </xf>
    <xf numFmtId="0" fontId="3" fillId="8" borderId="22" xfId="0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Clients Served Year to Date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numRef>
              <c:f>MOPS!$L$2:$Q$2</c:f>
              <c:numCache>
                <c:formatCode>[$-409]mmm\-yy;@</c:formatCode>
                <c:ptCount val="6"/>
                <c:pt idx="0">
                  <c:v>44743</c:v>
                </c:pt>
                <c:pt idx="1">
                  <c:v>44795</c:v>
                </c:pt>
                <c:pt idx="2">
                  <c:v>44826</c:v>
                </c:pt>
                <c:pt idx="3">
                  <c:v>44856</c:v>
                </c:pt>
                <c:pt idx="4">
                  <c:v>44887</c:v>
                </c:pt>
                <c:pt idx="5">
                  <c:v>44917</c:v>
                </c:pt>
              </c:numCache>
            </c:numRef>
          </c:cat>
          <c:val>
            <c:numRef>
              <c:f>MOPS!$L$3:$Q$3</c:f>
              <c:numCache>
                <c:formatCode>General</c:formatCode>
                <c:ptCount val="6"/>
                <c:pt idx="0">
                  <c:v>45</c:v>
                </c:pt>
                <c:pt idx="1">
                  <c:v>43</c:v>
                </c:pt>
                <c:pt idx="2">
                  <c:v>41</c:v>
                </c:pt>
                <c:pt idx="3">
                  <c:v>43</c:v>
                </c:pt>
                <c:pt idx="4">
                  <c:v>44</c:v>
                </c:pt>
                <c:pt idx="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C7-455C-A407-5C9406580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124320"/>
        <c:axId val="221140544"/>
      </c:lineChart>
      <c:dateAx>
        <c:axId val="22112432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1140544"/>
        <c:crosses val="autoZero"/>
        <c:auto val="1"/>
        <c:lblOffset val="100"/>
        <c:baseTimeUnit val="months"/>
      </c:dateAx>
      <c:valAx>
        <c:axId val="221140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1124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Contacts Year to Date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numRef>
              <c:f>MOPS!$T$2:$Y$2</c:f>
              <c:numCache>
                <c:formatCode>[$-409]mmm\-yy;@</c:formatCode>
                <c:ptCount val="6"/>
                <c:pt idx="0">
                  <c:v>44743</c:v>
                </c:pt>
                <c:pt idx="1">
                  <c:v>44795</c:v>
                </c:pt>
                <c:pt idx="2">
                  <c:v>44826</c:v>
                </c:pt>
                <c:pt idx="3">
                  <c:v>44856</c:v>
                </c:pt>
                <c:pt idx="4">
                  <c:v>44887</c:v>
                </c:pt>
                <c:pt idx="5">
                  <c:v>44917</c:v>
                </c:pt>
              </c:numCache>
            </c:numRef>
          </c:cat>
          <c:val>
            <c:numRef>
              <c:f>MOPS!$T$3:$Y$3</c:f>
              <c:numCache>
                <c:formatCode>General</c:formatCode>
                <c:ptCount val="6"/>
                <c:pt idx="0">
                  <c:v>128</c:v>
                </c:pt>
                <c:pt idx="1">
                  <c:v>134</c:v>
                </c:pt>
                <c:pt idx="2">
                  <c:v>113</c:v>
                </c:pt>
                <c:pt idx="3">
                  <c:v>125</c:v>
                </c:pt>
                <c:pt idx="4">
                  <c:v>112</c:v>
                </c:pt>
                <c:pt idx="5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83-445D-A309-2BF1161A7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28912"/>
        <c:axId val="48620592"/>
      </c:lineChart>
      <c:dateAx>
        <c:axId val="4862891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620592"/>
        <c:crosses val="autoZero"/>
        <c:auto val="1"/>
        <c:lblOffset val="100"/>
        <c:baseTimeUnit val="months"/>
      </c:dateAx>
      <c:valAx>
        <c:axId val="48620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628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Referrals Year to Date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numRef>
              <c:f>MOPS!$AB$2:$AG$2</c:f>
              <c:numCache>
                <c:formatCode>[$-409]mmm\-yy;@</c:formatCode>
                <c:ptCount val="6"/>
                <c:pt idx="0">
                  <c:v>44743</c:v>
                </c:pt>
                <c:pt idx="1">
                  <c:v>44795</c:v>
                </c:pt>
                <c:pt idx="2">
                  <c:v>44826</c:v>
                </c:pt>
                <c:pt idx="3">
                  <c:v>44856</c:v>
                </c:pt>
                <c:pt idx="4">
                  <c:v>44887</c:v>
                </c:pt>
                <c:pt idx="5">
                  <c:v>44917</c:v>
                </c:pt>
              </c:numCache>
            </c:numRef>
          </c:cat>
          <c:val>
            <c:numRef>
              <c:f>MOPS!$AB$3:$AG$3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32-405A-834C-9DCE9AD9B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9912976"/>
        <c:axId val="2109918384"/>
      </c:lineChart>
      <c:dateAx>
        <c:axId val="210991297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9918384"/>
        <c:crosses val="autoZero"/>
        <c:auto val="1"/>
        <c:lblOffset val="100"/>
        <c:baseTimeUnit val="months"/>
      </c:dateAx>
      <c:valAx>
        <c:axId val="210991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9912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Geographical Breakdown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MOPS!$M$20</c:f>
              <c:strCache>
                <c:ptCount val="1"/>
                <c:pt idx="0">
                  <c:v>Children &amp; Youth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MOPS!$L$21:$L$27</c:f>
              <c:strCache>
                <c:ptCount val="7"/>
                <c:pt idx="0">
                  <c:v>Ukiah</c:v>
                </c:pt>
                <c:pt idx="1">
                  <c:v>Willits</c:v>
                </c:pt>
                <c:pt idx="2">
                  <c:v>Fort Bragg</c:v>
                </c:pt>
                <c:pt idx="3">
                  <c:v>North County</c:v>
                </c:pt>
                <c:pt idx="4">
                  <c:v>South Coast</c:v>
                </c:pt>
                <c:pt idx="5">
                  <c:v>Anderson Valley Area</c:v>
                </c:pt>
                <c:pt idx="6">
                  <c:v>Unkown</c:v>
                </c:pt>
              </c:strCache>
            </c:strRef>
          </c:cat>
          <c:val>
            <c:numRef>
              <c:f>MOPS!$M$21:$M$27</c:f>
              <c:numCache>
                <c:formatCode>0.00%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2.1739130434782608E-2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F4-4A17-9AB2-BDC3247C229C}"/>
            </c:ext>
          </c:extLst>
        </c:ser>
        <c:ser>
          <c:idx val="1"/>
          <c:order val="1"/>
          <c:tx>
            <c:strRef>
              <c:f>MOPS!$N$20</c:f>
              <c:strCache>
                <c:ptCount val="1"/>
                <c:pt idx="0">
                  <c:v>Young Adult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MOPS!$L$21:$L$27</c:f>
              <c:strCache>
                <c:ptCount val="7"/>
                <c:pt idx="0">
                  <c:v>Ukiah</c:v>
                </c:pt>
                <c:pt idx="1">
                  <c:v>Willits</c:v>
                </c:pt>
                <c:pt idx="2">
                  <c:v>Fort Bragg</c:v>
                </c:pt>
                <c:pt idx="3">
                  <c:v>North County</c:v>
                </c:pt>
                <c:pt idx="4">
                  <c:v>South Coast</c:v>
                </c:pt>
                <c:pt idx="5">
                  <c:v>Anderson Valley Area</c:v>
                </c:pt>
                <c:pt idx="6">
                  <c:v>Unkown</c:v>
                </c:pt>
              </c:strCache>
            </c:strRef>
          </c:cat>
          <c:val>
            <c:numRef>
              <c:f>MOPS!$N$21:$N$27</c:f>
              <c:numCache>
                <c:formatCode>0.00%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2.1739130434782608E-2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F4-4A17-9AB2-BDC3247C229C}"/>
            </c:ext>
          </c:extLst>
        </c:ser>
        <c:ser>
          <c:idx val="2"/>
          <c:order val="2"/>
          <c:tx>
            <c:strRef>
              <c:f>MOPS!$O$20</c:f>
              <c:strCache>
                <c:ptCount val="1"/>
                <c:pt idx="0">
                  <c:v>Adult &amp; Older Adult System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MOPS!$L$21:$L$27</c:f>
              <c:strCache>
                <c:ptCount val="7"/>
                <c:pt idx="0">
                  <c:v>Ukiah</c:v>
                </c:pt>
                <c:pt idx="1">
                  <c:v>Willits</c:v>
                </c:pt>
                <c:pt idx="2">
                  <c:v>Fort Bragg</c:v>
                </c:pt>
                <c:pt idx="3">
                  <c:v>North County</c:v>
                </c:pt>
                <c:pt idx="4">
                  <c:v>South Coast</c:v>
                </c:pt>
                <c:pt idx="5">
                  <c:v>Anderson Valley Area</c:v>
                </c:pt>
                <c:pt idx="6">
                  <c:v>Unkown</c:v>
                </c:pt>
              </c:strCache>
            </c:strRef>
          </c:cat>
          <c:val>
            <c:numRef>
              <c:f>MOPS!$O$21:$O$27</c:f>
              <c:numCache>
                <c:formatCode>0.00%</c:formatCode>
                <c:ptCount val="7"/>
                <c:pt idx="0">
                  <c:v>6.5217391304347824E-2</c:v>
                </c:pt>
                <c:pt idx="1">
                  <c:v>0</c:v>
                </c:pt>
                <c:pt idx="2">
                  <c:v>4.3478260869565216E-2</c:v>
                </c:pt>
                <c:pt idx="3">
                  <c:v>0.28260869565217389</c:v>
                </c:pt>
                <c:pt idx="4">
                  <c:v>0.10869565217391304</c:v>
                </c:pt>
                <c:pt idx="5">
                  <c:v>0.15217391304347827</c:v>
                </c:pt>
                <c:pt idx="6">
                  <c:v>8.6956521739130432E-2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F4-4A17-9AB2-BDC3247C229C}"/>
            </c:ext>
          </c:extLst>
        </c:ser>
        <c:ser>
          <c:idx val="3"/>
          <c:order val="3"/>
          <c:tx>
            <c:strRef>
              <c:f>MOPS!$P$20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MOPS!$L$21:$L$27</c:f>
              <c:strCache>
                <c:ptCount val="7"/>
                <c:pt idx="0">
                  <c:v>Ukiah</c:v>
                </c:pt>
                <c:pt idx="1">
                  <c:v>Willits</c:v>
                </c:pt>
                <c:pt idx="2">
                  <c:v>Fort Bragg</c:v>
                </c:pt>
                <c:pt idx="3">
                  <c:v>North County</c:v>
                </c:pt>
                <c:pt idx="4">
                  <c:v>South Coast</c:v>
                </c:pt>
                <c:pt idx="5">
                  <c:v>Anderson Valley Area</c:v>
                </c:pt>
                <c:pt idx="6">
                  <c:v>Unkown</c:v>
                </c:pt>
              </c:strCache>
            </c:strRef>
          </c:cat>
          <c:val>
            <c:numRef>
              <c:f>MOPS!$P$21:$P$27</c:f>
              <c:numCache>
                <c:formatCode>0.00%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0.18181818181818182</c:v>
                </c:pt>
                <c:pt idx="3">
                  <c:v>0.27272727272727271</c:v>
                </c:pt>
                <c:pt idx="4">
                  <c:v>0.36363636363636365</c:v>
                </c:pt>
                <c:pt idx="5">
                  <c:v>9.0909090909090912E-2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F4-4A17-9AB2-BDC3247C229C}"/>
            </c:ext>
          </c:extLst>
        </c:ser>
        <c:ser>
          <c:idx val="4"/>
          <c:order val="4"/>
          <c:tx>
            <c:strRef>
              <c:f>MOPS!$Q$20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MOPS!$L$21:$L$27</c:f>
              <c:strCache>
                <c:ptCount val="7"/>
                <c:pt idx="0">
                  <c:v>Ukiah</c:v>
                </c:pt>
                <c:pt idx="1">
                  <c:v>Willits</c:v>
                </c:pt>
                <c:pt idx="2">
                  <c:v>Fort Bragg</c:v>
                </c:pt>
                <c:pt idx="3">
                  <c:v>North County</c:v>
                </c:pt>
                <c:pt idx="4">
                  <c:v>South Coast</c:v>
                </c:pt>
                <c:pt idx="5">
                  <c:v>Anderson Valley Area</c:v>
                </c:pt>
                <c:pt idx="6">
                  <c:v>Unkown</c:v>
                </c:pt>
              </c:strCache>
            </c:strRef>
          </c:cat>
          <c:val>
            <c:numRef>
              <c:f>MOPS!$Q$21:$Q$27</c:f>
              <c:numCache>
                <c:formatCode>0.00%</c:formatCode>
                <c:ptCount val="7"/>
                <c:pt idx="0">
                  <c:v>6.5217391304347824E-2</c:v>
                </c:pt>
                <c:pt idx="1">
                  <c:v>0</c:v>
                </c:pt>
                <c:pt idx="2">
                  <c:v>8.6956521739130432E-2</c:v>
                </c:pt>
                <c:pt idx="3">
                  <c:v>0.39130434782608697</c:v>
                </c:pt>
                <c:pt idx="4">
                  <c:v>0.19565217391304349</c:v>
                </c:pt>
                <c:pt idx="5">
                  <c:v>0.17391304347826086</c:v>
                </c:pt>
                <c:pt idx="6">
                  <c:v>8.6956521739130432E-2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F4-4A17-9AB2-BDC3247C2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72805984"/>
        <c:axId val="1772814304"/>
      </c:barChart>
      <c:catAx>
        <c:axId val="177280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2814304"/>
        <c:crosses val="autoZero"/>
        <c:auto val="1"/>
        <c:lblAlgn val="ctr"/>
        <c:lblOffset val="100"/>
        <c:noMultiLvlLbl val="0"/>
      </c:catAx>
      <c:valAx>
        <c:axId val="177281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2805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Gender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MOPS!$V$19</c:f>
              <c:strCache>
                <c:ptCount val="1"/>
                <c:pt idx="0">
                  <c:v>Children &amp; Youth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MOPS!$U$20:$U$22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Unknown/Not Given</c:v>
                </c:pt>
              </c:strCache>
            </c:strRef>
          </c:cat>
          <c:val>
            <c:numRef>
              <c:f>MOPS!$V$20:$V$22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83-46E4-98A7-22F2280AC260}"/>
            </c:ext>
          </c:extLst>
        </c:ser>
        <c:ser>
          <c:idx val="1"/>
          <c:order val="1"/>
          <c:tx>
            <c:strRef>
              <c:f>MOPS!$W$19</c:f>
              <c:strCache>
                <c:ptCount val="1"/>
                <c:pt idx="0">
                  <c:v>Young Adult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MOPS!$U$20:$U$22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Unknown/Not Given</c:v>
                </c:pt>
              </c:strCache>
            </c:strRef>
          </c:cat>
          <c:val>
            <c:numRef>
              <c:f>MOPS!$W$20:$W$22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83-46E4-98A7-22F2280AC260}"/>
            </c:ext>
          </c:extLst>
        </c:ser>
        <c:ser>
          <c:idx val="2"/>
          <c:order val="2"/>
          <c:tx>
            <c:strRef>
              <c:f>MOPS!$X$19</c:f>
              <c:strCache>
                <c:ptCount val="1"/>
                <c:pt idx="0">
                  <c:v>Adult &amp; Older Adult System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MOPS!$U$20:$U$22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Unknown/Not Given</c:v>
                </c:pt>
              </c:strCache>
            </c:strRef>
          </c:cat>
          <c:val>
            <c:numRef>
              <c:f>MOPS!$X$20:$X$22</c:f>
              <c:numCache>
                <c:formatCode>General</c:formatCode>
                <c:ptCount val="3"/>
                <c:pt idx="0">
                  <c:v>20</c:v>
                </c:pt>
                <c:pt idx="1">
                  <c:v>12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83-46E4-98A7-22F2280AC260}"/>
            </c:ext>
          </c:extLst>
        </c:ser>
        <c:ser>
          <c:idx val="3"/>
          <c:order val="3"/>
          <c:tx>
            <c:strRef>
              <c:f>MOPS!$Y$19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MOPS!$U$20:$U$22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Unknown/Not Given</c:v>
                </c:pt>
              </c:strCache>
            </c:strRef>
          </c:cat>
          <c:val>
            <c:numRef>
              <c:f>MOPS!$Y$20:$Y$22</c:f>
              <c:numCache>
                <c:formatCode>General</c:formatCode>
                <c:ptCount val="3"/>
                <c:pt idx="0">
                  <c:v>5</c:v>
                </c:pt>
                <c:pt idx="1">
                  <c:v>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83-46E4-98A7-22F2280AC260}"/>
            </c:ext>
          </c:extLst>
        </c:ser>
        <c:ser>
          <c:idx val="4"/>
          <c:order val="4"/>
          <c:tx>
            <c:strRef>
              <c:f>MOPS!$Z$19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MOPS!$U$20:$U$22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Unknown/Not Given</c:v>
                </c:pt>
              </c:strCache>
            </c:strRef>
          </c:cat>
          <c:val>
            <c:numRef>
              <c:f>MOPS!$Z$20:$Z$22</c:f>
              <c:numCache>
                <c:formatCode>General</c:formatCode>
                <c:ptCount val="3"/>
                <c:pt idx="0">
                  <c:v>26</c:v>
                </c:pt>
                <c:pt idx="1">
                  <c:v>19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83-46E4-98A7-22F2280AC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7752784"/>
        <c:axId val="1897755280"/>
      </c:barChart>
      <c:catAx>
        <c:axId val="189775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55280"/>
        <c:crosses val="autoZero"/>
        <c:auto val="1"/>
        <c:lblAlgn val="ctr"/>
        <c:lblOffset val="100"/>
        <c:noMultiLvlLbl val="0"/>
      </c:catAx>
      <c:valAx>
        <c:axId val="1897755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52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Ethnicity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MOPS!$AD$19</c:f>
              <c:strCache>
                <c:ptCount val="1"/>
                <c:pt idx="0">
                  <c:v>Children &amp; Youth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MOPS!$AC$20:$AC$25</c:f>
              <c:strCache>
                <c:ptCount val="6"/>
                <c:pt idx="0">
                  <c:v>Latino</c:v>
                </c:pt>
                <c:pt idx="1">
                  <c:v>Native American</c:v>
                </c:pt>
                <c:pt idx="2">
                  <c:v>White/Caucasian</c:v>
                </c:pt>
                <c:pt idx="3">
                  <c:v>African American</c:v>
                </c:pt>
                <c:pt idx="4">
                  <c:v>Other Ethnicity by Name</c:v>
                </c:pt>
                <c:pt idx="5">
                  <c:v>Unkown</c:v>
                </c:pt>
              </c:strCache>
            </c:strRef>
          </c:cat>
          <c:val>
            <c:numRef>
              <c:f>MOPS!$AD$20:$AD$25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E-4910-896C-ADAE8CAFB688}"/>
            </c:ext>
          </c:extLst>
        </c:ser>
        <c:ser>
          <c:idx val="1"/>
          <c:order val="1"/>
          <c:tx>
            <c:strRef>
              <c:f>MOPS!$AE$19</c:f>
              <c:strCache>
                <c:ptCount val="1"/>
                <c:pt idx="0">
                  <c:v>Young Adult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MOPS!$AC$20:$AC$25</c:f>
              <c:strCache>
                <c:ptCount val="6"/>
                <c:pt idx="0">
                  <c:v>Latino</c:v>
                </c:pt>
                <c:pt idx="1">
                  <c:v>Native American</c:v>
                </c:pt>
                <c:pt idx="2">
                  <c:v>White/Caucasian</c:v>
                </c:pt>
                <c:pt idx="3">
                  <c:v>African American</c:v>
                </c:pt>
                <c:pt idx="4">
                  <c:v>Other Ethnicity by Name</c:v>
                </c:pt>
                <c:pt idx="5">
                  <c:v>Unkown</c:v>
                </c:pt>
              </c:strCache>
            </c:strRef>
          </c:cat>
          <c:val>
            <c:numRef>
              <c:f>MOPS!$AE$20:$AE$25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AE-4910-896C-ADAE8CAFB688}"/>
            </c:ext>
          </c:extLst>
        </c:ser>
        <c:ser>
          <c:idx val="2"/>
          <c:order val="2"/>
          <c:tx>
            <c:strRef>
              <c:f>MOPS!$AF$19</c:f>
              <c:strCache>
                <c:ptCount val="1"/>
                <c:pt idx="0">
                  <c:v>Adult &amp; Older Adult System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MOPS!$AC$20:$AC$25</c:f>
              <c:strCache>
                <c:ptCount val="6"/>
                <c:pt idx="0">
                  <c:v>Latino</c:v>
                </c:pt>
                <c:pt idx="1">
                  <c:v>Native American</c:v>
                </c:pt>
                <c:pt idx="2">
                  <c:v>White/Caucasian</c:v>
                </c:pt>
                <c:pt idx="3">
                  <c:v>African American</c:v>
                </c:pt>
                <c:pt idx="4">
                  <c:v>Other Ethnicity by Name</c:v>
                </c:pt>
                <c:pt idx="5">
                  <c:v>Unkown</c:v>
                </c:pt>
              </c:strCache>
            </c:strRef>
          </c:cat>
          <c:val>
            <c:numRef>
              <c:f>MOPS!$AF$20:$AF$25</c:f>
              <c:numCache>
                <c:formatCode>General</c:formatCode>
                <c:ptCount val="6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AE-4910-896C-ADAE8CAFB688}"/>
            </c:ext>
          </c:extLst>
        </c:ser>
        <c:ser>
          <c:idx val="3"/>
          <c:order val="3"/>
          <c:tx>
            <c:strRef>
              <c:f>MOPS!$AG$19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MOPS!$AC$20:$AC$25</c:f>
              <c:strCache>
                <c:ptCount val="6"/>
                <c:pt idx="0">
                  <c:v>Latino</c:v>
                </c:pt>
                <c:pt idx="1">
                  <c:v>Native American</c:v>
                </c:pt>
                <c:pt idx="2">
                  <c:v>White/Caucasian</c:v>
                </c:pt>
                <c:pt idx="3">
                  <c:v>African American</c:v>
                </c:pt>
                <c:pt idx="4">
                  <c:v>Other Ethnicity by Name</c:v>
                </c:pt>
                <c:pt idx="5">
                  <c:v>Unkown</c:v>
                </c:pt>
              </c:strCache>
            </c:strRef>
          </c:cat>
          <c:val>
            <c:numRef>
              <c:f>MOPS!$AG$20:$AG$25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AE-4910-896C-ADAE8CAFB688}"/>
            </c:ext>
          </c:extLst>
        </c:ser>
        <c:ser>
          <c:idx val="4"/>
          <c:order val="4"/>
          <c:tx>
            <c:strRef>
              <c:f>MOPS!$AH$19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MOPS!$AC$20:$AC$25</c:f>
              <c:strCache>
                <c:ptCount val="6"/>
                <c:pt idx="0">
                  <c:v>Latino</c:v>
                </c:pt>
                <c:pt idx="1">
                  <c:v>Native American</c:v>
                </c:pt>
                <c:pt idx="2">
                  <c:v>White/Caucasian</c:v>
                </c:pt>
                <c:pt idx="3">
                  <c:v>African American</c:v>
                </c:pt>
                <c:pt idx="4">
                  <c:v>Other Ethnicity by Name</c:v>
                </c:pt>
                <c:pt idx="5">
                  <c:v>Unkown</c:v>
                </c:pt>
              </c:strCache>
            </c:strRef>
          </c:cat>
          <c:val>
            <c:numRef>
              <c:f>MOPS!$AH$20:$AH$25</c:f>
              <c:numCache>
                <c:formatCode>General</c:formatCode>
                <c:ptCount val="6"/>
                <c:pt idx="0">
                  <c:v>8</c:v>
                </c:pt>
                <c:pt idx="1">
                  <c:v>11</c:v>
                </c:pt>
                <c:pt idx="2">
                  <c:v>15</c:v>
                </c:pt>
                <c:pt idx="3">
                  <c:v>0</c:v>
                </c:pt>
                <c:pt idx="4">
                  <c:v>0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AE-4910-896C-ADAE8CAFB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72818464"/>
        <c:axId val="1772820544"/>
      </c:barChart>
      <c:catAx>
        <c:axId val="177281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2820544"/>
        <c:crosses val="autoZero"/>
        <c:auto val="1"/>
        <c:lblAlgn val="ctr"/>
        <c:lblOffset val="100"/>
        <c:noMultiLvlLbl val="0"/>
      </c:catAx>
      <c:valAx>
        <c:axId val="1772820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2818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Referral Source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MOPS!$M$33</c:f>
              <c:strCache>
                <c:ptCount val="1"/>
                <c:pt idx="0">
                  <c:v>Children &amp; Youth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MOPS!$L$34:$L$40</c:f>
              <c:strCache>
                <c:ptCount val="7"/>
                <c:pt idx="0">
                  <c:v>Community/Resources Center</c:v>
                </c:pt>
                <c:pt idx="1">
                  <c:v>Family Member/ Self Referral</c:v>
                </c:pt>
                <c:pt idx="2">
                  <c:v>Law Enforcement</c:v>
                </c:pt>
                <c:pt idx="3">
                  <c:v>County Agency(?)</c:v>
                </c:pt>
                <c:pt idx="4">
                  <c:v>Medical Provider</c:v>
                </c:pt>
                <c:pt idx="5">
                  <c:v>Crisis</c:v>
                </c:pt>
                <c:pt idx="6">
                  <c:v>Other/unknown</c:v>
                </c:pt>
              </c:strCache>
            </c:strRef>
          </c:cat>
          <c:val>
            <c:numRef>
              <c:f>MOPS!$M$34:$M$40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97-4239-B490-47706F4FF778}"/>
            </c:ext>
          </c:extLst>
        </c:ser>
        <c:ser>
          <c:idx val="1"/>
          <c:order val="1"/>
          <c:tx>
            <c:strRef>
              <c:f>MOPS!$N$33</c:f>
              <c:strCache>
                <c:ptCount val="1"/>
                <c:pt idx="0">
                  <c:v>Young Adult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MOPS!$L$34:$L$40</c:f>
              <c:strCache>
                <c:ptCount val="7"/>
                <c:pt idx="0">
                  <c:v>Community/Resources Center</c:v>
                </c:pt>
                <c:pt idx="1">
                  <c:v>Family Member/ Self Referral</c:v>
                </c:pt>
                <c:pt idx="2">
                  <c:v>Law Enforcement</c:v>
                </c:pt>
                <c:pt idx="3">
                  <c:v>County Agency(?)</c:v>
                </c:pt>
                <c:pt idx="4">
                  <c:v>Medical Provider</c:v>
                </c:pt>
                <c:pt idx="5">
                  <c:v>Crisis</c:v>
                </c:pt>
                <c:pt idx="6">
                  <c:v>Other/unknown</c:v>
                </c:pt>
              </c:strCache>
            </c:strRef>
          </c:cat>
          <c:val>
            <c:numRef>
              <c:f>MOPS!$N$34:$N$40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97-4239-B490-47706F4FF778}"/>
            </c:ext>
          </c:extLst>
        </c:ser>
        <c:ser>
          <c:idx val="2"/>
          <c:order val="2"/>
          <c:tx>
            <c:strRef>
              <c:f>MOPS!$O$33</c:f>
              <c:strCache>
                <c:ptCount val="1"/>
                <c:pt idx="0">
                  <c:v>Adult &amp; Older Adult System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MOPS!$L$34:$L$40</c:f>
              <c:strCache>
                <c:ptCount val="7"/>
                <c:pt idx="0">
                  <c:v>Community/Resources Center</c:v>
                </c:pt>
                <c:pt idx="1">
                  <c:v>Family Member/ Self Referral</c:v>
                </c:pt>
                <c:pt idx="2">
                  <c:v>Law Enforcement</c:v>
                </c:pt>
                <c:pt idx="3">
                  <c:v>County Agency(?)</c:v>
                </c:pt>
                <c:pt idx="4">
                  <c:v>Medical Provider</c:v>
                </c:pt>
                <c:pt idx="5">
                  <c:v>Crisis</c:v>
                </c:pt>
                <c:pt idx="6">
                  <c:v>Other/unknown</c:v>
                </c:pt>
              </c:strCache>
            </c:strRef>
          </c:cat>
          <c:val>
            <c:numRef>
              <c:f>MOPS!$O$34:$O$40</c:f>
              <c:numCache>
                <c:formatCode>General</c:formatCode>
                <c:ptCount val="7"/>
                <c:pt idx="0">
                  <c:v>2</c:v>
                </c:pt>
                <c:pt idx="1">
                  <c:v>5</c:v>
                </c:pt>
                <c:pt idx="2">
                  <c:v>6</c:v>
                </c:pt>
                <c:pt idx="3">
                  <c:v>13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97-4239-B490-47706F4FF778}"/>
            </c:ext>
          </c:extLst>
        </c:ser>
        <c:ser>
          <c:idx val="3"/>
          <c:order val="3"/>
          <c:tx>
            <c:strRef>
              <c:f>MOPS!$P$33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MOPS!$L$34:$L$40</c:f>
              <c:strCache>
                <c:ptCount val="7"/>
                <c:pt idx="0">
                  <c:v>Community/Resources Center</c:v>
                </c:pt>
                <c:pt idx="1">
                  <c:v>Family Member/ Self Referral</c:v>
                </c:pt>
                <c:pt idx="2">
                  <c:v>Law Enforcement</c:v>
                </c:pt>
                <c:pt idx="3">
                  <c:v>County Agency(?)</c:v>
                </c:pt>
                <c:pt idx="4">
                  <c:v>Medical Provider</c:v>
                </c:pt>
                <c:pt idx="5">
                  <c:v>Crisis</c:v>
                </c:pt>
                <c:pt idx="6">
                  <c:v>Other/unknown</c:v>
                </c:pt>
              </c:strCache>
            </c:strRef>
          </c:cat>
          <c:val>
            <c:numRef>
              <c:f>MOPS!$P$34:$P$40</c:f>
              <c:numCache>
                <c:formatCode>General</c:formatCode>
                <c:ptCount val="7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97-4239-B490-47706F4FF778}"/>
            </c:ext>
          </c:extLst>
        </c:ser>
        <c:ser>
          <c:idx val="4"/>
          <c:order val="4"/>
          <c:tx>
            <c:strRef>
              <c:f>MOPS!$Q$33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MOPS!$L$34:$L$40</c:f>
              <c:strCache>
                <c:ptCount val="7"/>
                <c:pt idx="0">
                  <c:v>Community/Resources Center</c:v>
                </c:pt>
                <c:pt idx="1">
                  <c:v>Family Member/ Self Referral</c:v>
                </c:pt>
                <c:pt idx="2">
                  <c:v>Law Enforcement</c:v>
                </c:pt>
                <c:pt idx="3">
                  <c:v>County Agency(?)</c:v>
                </c:pt>
                <c:pt idx="4">
                  <c:v>Medical Provider</c:v>
                </c:pt>
                <c:pt idx="5">
                  <c:v>Crisis</c:v>
                </c:pt>
                <c:pt idx="6">
                  <c:v>Other/unknown</c:v>
                </c:pt>
              </c:strCache>
            </c:strRef>
          </c:cat>
          <c:val>
            <c:numRef>
              <c:f>MOPS!$Q$34:$Q$40</c:f>
              <c:numCache>
                <c:formatCode>General</c:formatCode>
                <c:ptCount val="7"/>
                <c:pt idx="0">
                  <c:v>8</c:v>
                </c:pt>
                <c:pt idx="1">
                  <c:v>6</c:v>
                </c:pt>
                <c:pt idx="2">
                  <c:v>6</c:v>
                </c:pt>
                <c:pt idx="3">
                  <c:v>16</c:v>
                </c:pt>
                <c:pt idx="4">
                  <c:v>6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97-4239-B490-47706F4FF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9924208"/>
        <c:axId val="2109904656"/>
      </c:barChart>
      <c:catAx>
        <c:axId val="210992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9904656"/>
        <c:crosses val="autoZero"/>
        <c:auto val="1"/>
        <c:lblAlgn val="ctr"/>
        <c:lblOffset val="100"/>
        <c:noMultiLvlLbl val="0"/>
      </c:catAx>
      <c:valAx>
        <c:axId val="210990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9924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Housing</a:t>
            </a:r>
            <a:r>
              <a:rPr lang="en-US" baseline="0"/>
              <a:t> Satus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MOPS!$V$33</c:f>
              <c:strCache>
                <c:ptCount val="1"/>
                <c:pt idx="0">
                  <c:v>Children &amp; Youth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MOPS!$U$34:$U$37</c:f>
              <c:strCache>
                <c:ptCount val="4"/>
                <c:pt idx="0">
                  <c:v>Permanetly Housed</c:v>
                </c:pt>
                <c:pt idx="1">
                  <c:v>Temporty Residence</c:v>
                </c:pt>
                <c:pt idx="2">
                  <c:v>Rehabilitation/Treatment Facility</c:v>
                </c:pt>
                <c:pt idx="3">
                  <c:v>Unkown</c:v>
                </c:pt>
              </c:strCache>
            </c:strRef>
          </c:cat>
          <c:val>
            <c:numRef>
              <c:f>MOPS!$V$34:$V$37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69B-ABF1-439972ED0387}"/>
            </c:ext>
          </c:extLst>
        </c:ser>
        <c:ser>
          <c:idx val="1"/>
          <c:order val="1"/>
          <c:tx>
            <c:strRef>
              <c:f>MOPS!$W$33</c:f>
              <c:strCache>
                <c:ptCount val="1"/>
                <c:pt idx="0">
                  <c:v>Young Adult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MOPS!$U$34:$U$37</c:f>
              <c:strCache>
                <c:ptCount val="4"/>
                <c:pt idx="0">
                  <c:v>Permanetly Housed</c:v>
                </c:pt>
                <c:pt idx="1">
                  <c:v>Temporty Residence</c:v>
                </c:pt>
                <c:pt idx="2">
                  <c:v>Rehabilitation/Treatment Facility</c:v>
                </c:pt>
                <c:pt idx="3">
                  <c:v>Unkown</c:v>
                </c:pt>
              </c:strCache>
            </c:strRef>
          </c:cat>
          <c:val>
            <c:numRef>
              <c:f>MOPS!$W$34:$W$37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FD-469B-ABF1-439972ED0387}"/>
            </c:ext>
          </c:extLst>
        </c:ser>
        <c:ser>
          <c:idx val="2"/>
          <c:order val="2"/>
          <c:tx>
            <c:strRef>
              <c:f>MOPS!$X$33</c:f>
              <c:strCache>
                <c:ptCount val="1"/>
                <c:pt idx="0">
                  <c:v>Adult &amp; Older Adult System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MOPS!$U$34:$U$37</c:f>
              <c:strCache>
                <c:ptCount val="4"/>
                <c:pt idx="0">
                  <c:v>Permanetly Housed</c:v>
                </c:pt>
                <c:pt idx="1">
                  <c:v>Temporty Residence</c:v>
                </c:pt>
                <c:pt idx="2">
                  <c:v>Rehabilitation/Treatment Facility</c:v>
                </c:pt>
                <c:pt idx="3">
                  <c:v>Unkown</c:v>
                </c:pt>
              </c:strCache>
            </c:strRef>
          </c:cat>
          <c:val>
            <c:numRef>
              <c:f>MOPS!$X$34:$X$37</c:f>
              <c:numCache>
                <c:formatCode>General</c:formatCode>
                <c:ptCount val="4"/>
                <c:pt idx="0">
                  <c:v>8</c:v>
                </c:pt>
                <c:pt idx="1">
                  <c:v>1</c:v>
                </c:pt>
                <c:pt idx="2">
                  <c:v>7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FD-469B-ABF1-439972ED0387}"/>
            </c:ext>
          </c:extLst>
        </c:ser>
        <c:ser>
          <c:idx val="3"/>
          <c:order val="3"/>
          <c:tx>
            <c:strRef>
              <c:f>MOPS!$Y$33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MOPS!$U$34:$U$37</c:f>
              <c:strCache>
                <c:ptCount val="4"/>
                <c:pt idx="0">
                  <c:v>Permanetly Housed</c:v>
                </c:pt>
                <c:pt idx="1">
                  <c:v>Temporty Residence</c:v>
                </c:pt>
                <c:pt idx="2">
                  <c:v>Rehabilitation/Treatment Facility</c:v>
                </c:pt>
                <c:pt idx="3">
                  <c:v>Unkown</c:v>
                </c:pt>
              </c:strCache>
            </c:strRef>
          </c:cat>
          <c:val>
            <c:numRef>
              <c:f>MOPS!$Y$34:$Y$37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FD-469B-ABF1-439972ED0387}"/>
            </c:ext>
          </c:extLst>
        </c:ser>
        <c:ser>
          <c:idx val="4"/>
          <c:order val="4"/>
          <c:tx>
            <c:strRef>
              <c:f>MOPS!$Z$33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MOPS!$U$34:$U$37</c:f>
              <c:strCache>
                <c:ptCount val="4"/>
                <c:pt idx="0">
                  <c:v>Permanetly Housed</c:v>
                </c:pt>
                <c:pt idx="1">
                  <c:v>Temporty Residence</c:v>
                </c:pt>
                <c:pt idx="2">
                  <c:v>Rehabilitation/Treatment Facility</c:v>
                </c:pt>
                <c:pt idx="3">
                  <c:v>Unkown</c:v>
                </c:pt>
              </c:strCache>
            </c:strRef>
          </c:cat>
          <c:val>
            <c:numRef>
              <c:f>MOPS!$Z$34:$Z$37</c:f>
              <c:numCache>
                <c:formatCode>General</c:formatCode>
                <c:ptCount val="4"/>
                <c:pt idx="0">
                  <c:v>12</c:v>
                </c:pt>
                <c:pt idx="1">
                  <c:v>1</c:v>
                </c:pt>
                <c:pt idx="2">
                  <c:v>8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FD-469B-ABF1-439972ED0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6832"/>
        <c:axId val="45883904"/>
      </c:barChart>
      <c:catAx>
        <c:axId val="4587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83904"/>
        <c:crosses val="autoZero"/>
        <c:auto val="1"/>
        <c:lblAlgn val="ctr"/>
        <c:lblOffset val="100"/>
        <c:noMultiLvlLbl val="0"/>
      </c:catAx>
      <c:valAx>
        <c:axId val="4588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6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50425</xdr:colOff>
      <xdr:row>3</xdr:row>
      <xdr:rowOff>29136</xdr:rowOff>
    </xdr:from>
    <xdr:to>
      <xdr:col>18</xdr:col>
      <xdr:colOff>33617</xdr:colOff>
      <xdr:row>17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9C703B2-046F-4E68-87A6-E5066E149F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151277</xdr:colOff>
      <xdr:row>3</xdr:row>
      <xdr:rowOff>51547</xdr:rowOff>
    </xdr:from>
    <xdr:to>
      <xdr:col>26</xdr:col>
      <xdr:colOff>168086</xdr:colOff>
      <xdr:row>17</xdr:row>
      <xdr:rowOff>44825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09D23CA-5BF8-41C8-85ED-A63CC391B4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207308</xdr:colOff>
      <xdr:row>3</xdr:row>
      <xdr:rowOff>85165</xdr:rowOff>
    </xdr:from>
    <xdr:to>
      <xdr:col>34</xdr:col>
      <xdr:colOff>386602</xdr:colOff>
      <xdr:row>17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BB31E94-5C83-43FB-B943-81A90326E6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28012</xdr:colOff>
      <xdr:row>17</xdr:row>
      <xdr:rowOff>6724</xdr:rowOff>
    </xdr:from>
    <xdr:to>
      <xdr:col>19</xdr:col>
      <xdr:colOff>207306</xdr:colOff>
      <xdr:row>31</xdr:row>
      <xdr:rowOff>82924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B83E6EF-812C-4A4E-AC7C-5AA81E2246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229719</xdr:colOff>
      <xdr:row>16</xdr:row>
      <xdr:rowOff>174812</xdr:rowOff>
    </xdr:from>
    <xdr:to>
      <xdr:col>27</xdr:col>
      <xdr:colOff>409013</xdr:colOff>
      <xdr:row>31</xdr:row>
      <xdr:rowOff>60512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F9E70BB-35EB-40F0-96F6-67A5284929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453837</xdr:colOff>
      <xdr:row>16</xdr:row>
      <xdr:rowOff>152401</xdr:rowOff>
    </xdr:from>
    <xdr:to>
      <xdr:col>36</xdr:col>
      <xdr:colOff>84043</xdr:colOff>
      <xdr:row>31</xdr:row>
      <xdr:rowOff>38101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7FFD956-70B0-4CD6-BA8E-2939374A81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39220</xdr:colOff>
      <xdr:row>31</xdr:row>
      <xdr:rowOff>96371</xdr:rowOff>
    </xdr:from>
    <xdr:to>
      <xdr:col>19</xdr:col>
      <xdr:colOff>218514</xdr:colOff>
      <xdr:row>45</xdr:row>
      <xdr:rowOff>172571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F33FA58-7B04-48F7-9200-BB9F696B14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19</xdr:col>
      <xdr:colOff>240925</xdr:colOff>
      <xdr:row>31</xdr:row>
      <xdr:rowOff>62754</xdr:rowOff>
    </xdr:from>
    <xdr:to>
      <xdr:col>27</xdr:col>
      <xdr:colOff>420219</xdr:colOff>
      <xdr:row>45</xdr:row>
      <xdr:rowOff>138954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B37820BF-652F-4947-BF71-AB6CDF8660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gram%20Work/New%20Report%20Decemb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ile"/>
      <sheetName val="JD"/>
      <sheetName val="MOP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4C2C9-5844-4D44-8C96-86CCA22544DE}">
  <dimension ref="A1:AI103"/>
  <sheetViews>
    <sheetView tabSelected="1" zoomScale="85" zoomScaleNormal="85" workbookViewId="0">
      <selection activeCell="Q63" sqref="Q63"/>
    </sheetView>
  </sheetViews>
  <sheetFormatPr defaultColWidth="8.28515625" defaultRowHeight="15" customHeight="1" x14ac:dyDescent="0.25"/>
  <cols>
    <col min="1" max="1" width="27.7109375" style="1" customWidth="1"/>
    <col min="2" max="8" width="8.28515625" style="1"/>
    <col min="9" max="9" width="9.140625" style="1" customWidth="1"/>
    <col min="10" max="11" width="8.5703125" style="1" bestFit="1" customWidth="1"/>
  </cols>
  <sheetData>
    <row r="1" spans="1:35" ht="15" customHeight="1" x14ac:dyDescent="0.25">
      <c r="A1" s="107" t="s">
        <v>77</v>
      </c>
      <c r="B1" s="106"/>
      <c r="C1" s="106"/>
      <c r="D1" s="106"/>
      <c r="E1" s="106"/>
      <c r="F1" s="106"/>
      <c r="G1" s="106"/>
      <c r="H1" s="106"/>
      <c r="I1" s="106"/>
      <c r="J1" s="106"/>
      <c r="K1" s="105"/>
      <c r="L1" s="104" t="s">
        <v>76</v>
      </c>
      <c r="M1" s="104"/>
      <c r="N1" s="104"/>
      <c r="O1" s="104"/>
      <c r="P1" s="104"/>
      <c r="Q1" s="104"/>
      <c r="R1" s="3"/>
      <c r="S1" s="3"/>
      <c r="T1" s="104" t="s">
        <v>75</v>
      </c>
      <c r="U1" s="104"/>
      <c r="V1" s="104"/>
      <c r="W1" s="104"/>
      <c r="X1" s="104"/>
      <c r="Y1" s="104"/>
      <c r="Z1" s="3"/>
      <c r="AA1" s="3"/>
      <c r="AB1" s="104" t="s">
        <v>74</v>
      </c>
      <c r="AC1" s="104"/>
      <c r="AD1" s="104"/>
      <c r="AE1" s="104"/>
      <c r="AF1" s="104"/>
      <c r="AG1" s="104"/>
    </row>
    <row r="2" spans="1:35" ht="15" customHeight="1" x14ac:dyDescent="0.25">
      <c r="A2" s="102" t="s">
        <v>73</v>
      </c>
      <c r="B2" s="101"/>
      <c r="C2" s="101"/>
      <c r="D2" s="101"/>
      <c r="E2" s="101"/>
      <c r="F2" s="101"/>
      <c r="G2" s="101"/>
      <c r="H2" s="101"/>
      <c r="I2" s="101"/>
      <c r="J2" s="101"/>
      <c r="K2" s="100"/>
      <c r="L2" s="103">
        <v>44743</v>
      </c>
      <c r="M2" s="103">
        <v>44795</v>
      </c>
      <c r="N2" s="103">
        <v>44826</v>
      </c>
      <c r="O2" s="103">
        <v>44856</v>
      </c>
      <c r="P2" s="103">
        <v>44887</v>
      </c>
      <c r="Q2" s="103">
        <v>44917</v>
      </c>
      <c r="T2" s="103">
        <v>44743</v>
      </c>
      <c r="U2" s="103">
        <v>44795</v>
      </c>
      <c r="V2" s="103">
        <v>44826</v>
      </c>
      <c r="W2" s="103">
        <v>44856</v>
      </c>
      <c r="X2" s="103">
        <v>44887</v>
      </c>
      <c r="Y2" s="103">
        <v>44917</v>
      </c>
      <c r="AB2" s="103">
        <v>44743</v>
      </c>
      <c r="AC2" s="103">
        <v>44795</v>
      </c>
      <c r="AD2" s="103">
        <v>44826</v>
      </c>
      <c r="AE2" s="103">
        <v>44856</v>
      </c>
      <c r="AF2" s="103">
        <v>44887</v>
      </c>
      <c r="AG2" s="103">
        <v>44917</v>
      </c>
    </row>
    <row r="3" spans="1:35" ht="15" customHeight="1" x14ac:dyDescent="0.25">
      <c r="A3" s="102" t="s">
        <v>72</v>
      </c>
      <c r="B3" s="101"/>
      <c r="C3" s="101"/>
      <c r="D3" s="101"/>
      <c r="E3" s="101"/>
      <c r="F3" s="101"/>
      <c r="G3" s="101"/>
      <c r="H3" s="101"/>
      <c r="I3" s="101"/>
      <c r="J3" s="101"/>
      <c r="K3" s="100"/>
      <c r="L3" s="99">
        <v>45</v>
      </c>
      <c r="M3" s="99">
        <v>43</v>
      </c>
      <c r="N3" s="99">
        <v>41</v>
      </c>
      <c r="O3" s="99">
        <v>43</v>
      </c>
      <c r="P3" s="99">
        <v>44</v>
      </c>
      <c r="Q3" s="99">
        <v>46</v>
      </c>
      <c r="T3" s="99">
        <v>128</v>
      </c>
      <c r="U3" s="99">
        <v>134</v>
      </c>
      <c r="V3" s="99">
        <v>113</v>
      </c>
      <c r="W3" s="99">
        <v>125</v>
      </c>
      <c r="X3" s="99">
        <v>112</v>
      </c>
      <c r="Y3" s="99">
        <v>95</v>
      </c>
      <c r="AB3" s="99">
        <v>1</v>
      </c>
      <c r="AC3" s="99">
        <v>1</v>
      </c>
      <c r="AD3" s="99">
        <v>1</v>
      </c>
      <c r="AE3" s="99">
        <v>2</v>
      </c>
      <c r="AF3" s="99">
        <v>1</v>
      </c>
      <c r="AG3" s="99">
        <v>1</v>
      </c>
    </row>
    <row r="4" spans="1:35" ht="15" customHeight="1" x14ac:dyDescent="0.25">
      <c r="A4" s="98"/>
      <c r="B4" s="97"/>
      <c r="C4" s="97"/>
      <c r="D4" s="97"/>
      <c r="E4" s="97">
        <v>2022</v>
      </c>
      <c r="F4" s="97"/>
      <c r="G4" s="97"/>
      <c r="H4" s="97"/>
      <c r="I4" s="97"/>
      <c r="J4" s="97"/>
      <c r="K4" s="96"/>
      <c r="M4" s="74"/>
      <c r="N4" s="77"/>
      <c r="O4" s="77"/>
      <c r="P4" s="77"/>
      <c r="Q4" s="77"/>
    </row>
    <row r="5" spans="1:35" ht="15" customHeight="1" x14ac:dyDescent="0.25">
      <c r="A5" s="95" t="s">
        <v>71</v>
      </c>
      <c r="B5" s="94"/>
      <c r="C5" s="94"/>
      <c r="D5" s="94"/>
      <c r="E5" s="94"/>
      <c r="F5" s="94"/>
      <c r="G5" s="94"/>
      <c r="H5" s="94"/>
      <c r="I5" s="94"/>
      <c r="J5" s="94"/>
      <c r="K5" s="93"/>
      <c r="M5" s="74"/>
      <c r="N5" s="77"/>
      <c r="O5" s="77"/>
      <c r="P5" s="77"/>
      <c r="Q5" s="77"/>
    </row>
    <row r="6" spans="1:35" ht="15" customHeight="1" x14ac:dyDescent="0.25">
      <c r="A6" s="25" t="s">
        <v>70</v>
      </c>
      <c r="B6" s="92"/>
      <c r="C6" s="92"/>
      <c r="D6" s="92"/>
      <c r="E6" s="92"/>
      <c r="F6" s="92"/>
      <c r="G6" s="92"/>
      <c r="H6" s="92"/>
      <c r="I6" s="92"/>
      <c r="J6" s="92"/>
      <c r="K6" s="91"/>
      <c r="M6" s="74"/>
      <c r="N6" s="77"/>
      <c r="O6" s="77"/>
      <c r="P6" s="77"/>
      <c r="Q6" s="77"/>
      <c r="AF6" s="3"/>
      <c r="AG6" s="3"/>
      <c r="AH6" s="3"/>
      <c r="AI6" s="2"/>
    </row>
    <row r="7" spans="1:35" ht="15" customHeight="1" x14ac:dyDescent="0.25">
      <c r="A7" s="22"/>
      <c r="B7" s="90" t="s">
        <v>47</v>
      </c>
      <c r="C7" s="90"/>
      <c r="D7" s="90" t="s">
        <v>46</v>
      </c>
      <c r="E7" s="90"/>
      <c r="F7" s="90" t="s">
        <v>45</v>
      </c>
      <c r="G7" s="90"/>
      <c r="H7" s="90"/>
      <c r="I7" s="13" t="s">
        <v>44</v>
      </c>
      <c r="J7" s="13" t="s">
        <v>69</v>
      </c>
      <c r="K7" s="89" t="s">
        <v>68</v>
      </c>
      <c r="M7" s="88"/>
      <c r="N7" s="77"/>
      <c r="O7" s="77"/>
      <c r="P7" s="77"/>
      <c r="Q7" s="77"/>
      <c r="AE7" s="32"/>
    </row>
    <row r="8" spans="1:35" ht="15" customHeight="1" x14ac:dyDescent="0.25">
      <c r="A8" s="87"/>
      <c r="B8" s="86" t="s">
        <v>67</v>
      </c>
      <c r="C8" s="86" t="s">
        <v>66</v>
      </c>
      <c r="D8" s="85" t="s">
        <v>65</v>
      </c>
      <c r="E8" s="85" t="s">
        <v>64</v>
      </c>
      <c r="F8" s="84" t="s">
        <v>63</v>
      </c>
      <c r="G8" s="84" t="s">
        <v>62</v>
      </c>
      <c r="H8" s="84" t="s">
        <v>61</v>
      </c>
      <c r="I8" s="83" t="s">
        <v>60</v>
      </c>
      <c r="J8" s="82" t="s">
        <v>59</v>
      </c>
      <c r="K8" s="82" t="s">
        <v>59</v>
      </c>
      <c r="AE8" s="32"/>
    </row>
    <row r="9" spans="1:35" ht="15" customHeight="1" x14ac:dyDescent="0.25">
      <c r="A9" s="36" t="s">
        <v>58</v>
      </c>
      <c r="B9" s="24"/>
      <c r="C9" s="24"/>
      <c r="D9" s="24"/>
      <c r="E9" s="24"/>
      <c r="F9" s="24"/>
      <c r="G9" s="24"/>
      <c r="H9" s="24"/>
      <c r="I9" s="24"/>
      <c r="J9" s="24"/>
      <c r="K9" s="23"/>
    </row>
    <row r="10" spans="1:35" ht="15" customHeight="1" x14ac:dyDescent="0.25">
      <c r="A10" s="22" t="s">
        <v>57</v>
      </c>
      <c r="B10" s="16">
        <v>0</v>
      </c>
      <c r="C10" s="16">
        <v>1</v>
      </c>
      <c r="D10" s="16">
        <v>0</v>
      </c>
      <c r="E10" s="16">
        <v>1</v>
      </c>
      <c r="F10" s="16">
        <v>13</v>
      </c>
      <c r="G10" s="16">
        <v>15</v>
      </c>
      <c r="H10" s="16">
        <v>5</v>
      </c>
      <c r="I10" s="16">
        <v>11</v>
      </c>
      <c r="J10" s="15">
        <f>SUM(B10:I10)</f>
        <v>46</v>
      </c>
    </row>
    <row r="11" spans="1:35" ht="15" customHeight="1" x14ac:dyDescent="0.25">
      <c r="A11" s="20" t="s">
        <v>0</v>
      </c>
      <c r="B11" s="12">
        <f>SUM(B10:C10)</f>
        <v>1</v>
      </c>
      <c r="C11" s="12"/>
      <c r="D11" s="11">
        <f>SUM(D10:E10)</f>
        <v>1</v>
      </c>
      <c r="E11" s="11"/>
      <c r="F11" s="10">
        <f>SUM(F10:H10)</f>
        <v>33</v>
      </c>
      <c r="G11" s="9"/>
      <c r="H11" s="8"/>
      <c r="I11" s="7">
        <f>I10</f>
        <v>11</v>
      </c>
      <c r="J11" s="6">
        <f>SUM(B11:I11)</f>
        <v>46</v>
      </c>
      <c r="K11" s="5">
        <f>SUM(L3:Q3)</f>
        <v>262</v>
      </c>
    </row>
    <row r="12" spans="1:35" ht="15" customHeight="1" x14ac:dyDescent="0.25">
      <c r="A12" s="17" t="s">
        <v>56</v>
      </c>
      <c r="B12" s="16">
        <v>0</v>
      </c>
      <c r="C12" s="16">
        <v>2</v>
      </c>
      <c r="D12" s="16">
        <v>0</v>
      </c>
      <c r="E12" s="16">
        <v>2</v>
      </c>
      <c r="F12" s="16">
        <v>26</v>
      </c>
      <c r="G12" s="16">
        <v>38</v>
      </c>
      <c r="H12" s="16">
        <v>5</v>
      </c>
      <c r="I12" s="16">
        <v>22</v>
      </c>
      <c r="J12" s="15">
        <f>SUM(B12:I12)</f>
        <v>95</v>
      </c>
    </row>
    <row r="13" spans="1:35" ht="15" customHeight="1" x14ac:dyDescent="0.25">
      <c r="A13" s="20" t="s">
        <v>0</v>
      </c>
      <c r="B13" s="12">
        <f>SUM(B12:C12)</f>
        <v>2</v>
      </c>
      <c r="C13" s="12"/>
      <c r="D13" s="11">
        <f>SUM(D12:E12)</f>
        <v>2</v>
      </c>
      <c r="E13" s="11"/>
      <c r="F13" s="10">
        <f>SUM(F12:H12)</f>
        <v>69</v>
      </c>
      <c r="G13" s="9"/>
      <c r="H13" s="8"/>
      <c r="I13" s="7">
        <f>I12</f>
        <v>22</v>
      </c>
      <c r="J13" s="6">
        <f>SUM(B13:I13)</f>
        <v>95</v>
      </c>
      <c r="K13" s="5">
        <f>SUM(T3:Y3)</f>
        <v>707</v>
      </c>
    </row>
    <row r="14" spans="1:35" ht="15" customHeight="1" x14ac:dyDescent="0.25">
      <c r="A14" s="17" t="s">
        <v>55</v>
      </c>
      <c r="B14" s="16">
        <v>0</v>
      </c>
      <c r="C14" s="16">
        <v>0</v>
      </c>
      <c r="D14" s="16">
        <v>0</v>
      </c>
      <c r="E14" s="16">
        <v>1</v>
      </c>
      <c r="F14" s="16">
        <v>0</v>
      </c>
      <c r="G14" s="16">
        <v>0</v>
      </c>
      <c r="H14" s="16">
        <v>0</v>
      </c>
      <c r="I14" s="16">
        <v>0</v>
      </c>
      <c r="J14" s="15">
        <f>SUM(B14:I14)</f>
        <v>1</v>
      </c>
      <c r="K14" s="14"/>
    </row>
    <row r="15" spans="1:35" ht="15" customHeight="1" x14ac:dyDescent="0.25">
      <c r="A15" s="20" t="s">
        <v>0</v>
      </c>
      <c r="B15" s="12">
        <f>SUM(B14:C14)</f>
        <v>0</v>
      </c>
      <c r="C15" s="12"/>
      <c r="D15" s="11">
        <f>SUM(D14:E14)</f>
        <v>1</v>
      </c>
      <c r="E15" s="11"/>
      <c r="F15" s="10">
        <f>SUM(F14:H14)</f>
        <v>0</v>
      </c>
      <c r="G15" s="9"/>
      <c r="H15" s="8"/>
      <c r="I15" s="7">
        <f>I14</f>
        <v>0</v>
      </c>
      <c r="J15" s="6">
        <f>SUM(B15:I15)</f>
        <v>1</v>
      </c>
      <c r="K15" s="6">
        <f>SUM(AB3:AG3)</f>
        <v>7</v>
      </c>
    </row>
    <row r="16" spans="1:35" ht="15" customHeight="1" x14ac:dyDescent="0.25">
      <c r="A16" s="17" t="s">
        <v>54</v>
      </c>
      <c r="B16" s="16">
        <v>0</v>
      </c>
      <c r="C16" s="16">
        <v>0</v>
      </c>
      <c r="D16" s="16">
        <v>0</v>
      </c>
      <c r="E16" s="16">
        <v>1</v>
      </c>
      <c r="F16" s="16">
        <v>2</v>
      </c>
      <c r="G16" s="16">
        <v>6</v>
      </c>
      <c r="H16" s="16">
        <v>0</v>
      </c>
      <c r="I16" s="16">
        <v>1</v>
      </c>
      <c r="J16" s="15">
        <f>SUM(B16:I16)</f>
        <v>10</v>
      </c>
      <c r="K16" s="14"/>
    </row>
    <row r="17" spans="1:34" ht="15" customHeight="1" x14ac:dyDescent="0.25">
      <c r="A17" s="20" t="s">
        <v>0</v>
      </c>
      <c r="B17" s="12">
        <f>SUM(B16:C16)</f>
        <v>0</v>
      </c>
      <c r="C17" s="12"/>
      <c r="D17" s="11">
        <f>SUM(D16:E16)</f>
        <v>1</v>
      </c>
      <c r="E17" s="11"/>
      <c r="F17" s="10">
        <f>SUM(F16:H16)</f>
        <v>8</v>
      </c>
      <c r="G17" s="9"/>
      <c r="H17" s="8"/>
      <c r="I17" s="7">
        <f>I16</f>
        <v>1</v>
      </c>
      <c r="J17" s="6">
        <f>SUM(B17:I17)</f>
        <v>10</v>
      </c>
      <c r="K17" s="6">
        <v>10</v>
      </c>
    </row>
    <row r="18" spans="1:34" ht="15" customHeight="1" x14ac:dyDescent="0.25">
      <c r="A18" s="81" t="s">
        <v>53</v>
      </c>
      <c r="B18" s="80"/>
      <c r="C18" s="80"/>
      <c r="D18" s="80"/>
      <c r="E18" s="80"/>
      <c r="F18" s="80"/>
      <c r="G18" s="80"/>
      <c r="H18" s="80"/>
      <c r="I18" s="80"/>
      <c r="J18" s="80"/>
      <c r="K18" s="79"/>
    </row>
    <row r="19" spans="1:34" ht="15" customHeight="1" x14ac:dyDescent="0.25">
      <c r="A19" s="22" t="s">
        <v>52</v>
      </c>
      <c r="B19" s="72">
        <v>0</v>
      </c>
      <c r="C19" s="16">
        <v>0</v>
      </c>
      <c r="D19" s="16">
        <v>0</v>
      </c>
      <c r="E19" s="16">
        <v>0</v>
      </c>
      <c r="F19" s="16">
        <v>0</v>
      </c>
      <c r="G19" s="16">
        <v>1</v>
      </c>
      <c r="H19" s="16">
        <v>2</v>
      </c>
      <c r="I19" s="16">
        <v>0</v>
      </c>
      <c r="J19" s="15">
        <f>SUM(B19:I19)</f>
        <v>3</v>
      </c>
      <c r="K19" s="14"/>
      <c r="N19" s="3"/>
      <c r="O19" s="3"/>
      <c r="P19" s="3"/>
      <c r="Q19" s="2"/>
      <c r="V19" s="60" t="s">
        <v>47</v>
      </c>
      <c r="W19" s="60" t="s">
        <v>46</v>
      </c>
      <c r="X19" s="60" t="s">
        <v>45</v>
      </c>
      <c r="Y19" s="13" t="s">
        <v>44</v>
      </c>
      <c r="Z19" s="59" t="s">
        <v>0</v>
      </c>
      <c r="AD19" s="60" t="s">
        <v>47</v>
      </c>
      <c r="AE19" s="60" t="s">
        <v>46</v>
      </c>
      <c r="AF19" s="60" t="s">
        <v>45</v>
      </c>
      <c r="AG19" s="13" t="s">
        <v>44</v>
      </c>
      <c r="AH19" s="59" t="s">
        <v>0</v>
      </c>
    </row>
    <row r="20" spans="1:34" ht="15" customHeight="1" x14ac:dyDescent="0.25">
      <c r="A20" s="20" t="s">
        <v>0</v>
      </c>
      <c r="B20" s="67">
        <f>(B19+C19)/$J$11</f>
        <v>0</v>
      </c>
      <c r="C20" s="67"/>
      <c r="D20" s="66">
        <f>(D19+E19)/$J$11</f>
        <v>0</v>
      </c>
      <c r="E20" s="66"/>
      <c r="F20" s="65">
        <f>(F19+G19+H19)/$J$11</f>
        <v>6.5217391304347824E-2</v>
      </c>
      <c r="G20" s="64"/>
      <c r="H20" s="63"/>
      <c r="I20" s="62">
        <f>I19/$I$11</f>
        <v>0</v>
      </c>
      <c r="J20" s="61">
        <f>SUM(B19:I19)/$J$11</f>
        <v>6.5217391304347824E-2</v>
      </c>
      <c r="K20" s="61"/>
      <c r="M20" s="60" t="s">
        <v>47</v>
      </c>
      <c r="N20" s="60" t="s">
        <v>46</v>
      </c>
      <c r="O20" s="60" t="s">
        <v>45</v>
      </c>
      <c r="P20" s="13" t="s">
        <v>44</v>
      </c>
      <c r="Q20" s="59" t="s">
        <v>0</v>
      </c>
      <c r="U20" s="22" t="s">
        <v>43</v>
      </c>
      <c r="V20">
        <f>B35</f>
        <v>0</v>
      </c>
      <c r="W20">
        <f>D35</f>
        <v>1</v>
      </c>
      <c r="X20">
        <f>F35</f>
        <v>20</v>
      </c>
      <c r="Y20">
        <f>I35</f>
        <v>5</v>
      </c>
      <c r="Z20">
        <f>J35</f>
        <v>26</v>
      </c>
      <c r="AC20" s="22" t="s">
        <v>35</v>
      </c>
      <c r="AD20">
        <f>B47</f>
        <v>0</v>
      </c>
      <c r="AE20">
        <f>D47</f>
        <v>0</v>
      </c>
      <c r="AF20">
        <f>F47</f>
        <v>8</v>
      </c>
      <c r="AG20">
        <f>I47</f>
        <v>0</v>
      </c>
      <c r="AH20">
        <f>J47</f>
        <v>8</v>
      </c>
    </row>
    <row r="21" spans="1:34" ht="15" customHeight="1" x14ac:dyDescent="0.25">
      <c r="A21" s="17" t="s">
        <v>51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5">
        <f>SUM(B21:I21)</f>
        <v>0</v>
      </c>
      <c r="K21" s="14"/>
      <c r="L21" s="58" t="s">
        <v>52</v>
      </c>
      <c r="M21" s="76">
        <f>B20</f>
        <v>0</v>
      </c>
      <c r="N21" s="75">
        <f>D20</f>
        <v>0</v>
      </c>
      <c r="O21" s="76">
        <f>F20</f>
        <v>6.5217391304347824E-2</v>
      </c>
      <c r="P21" s="75">
        <f>I20</f>
        <v>0</v>
      </c>
      <c r="Q21" s="75">
        <f>J20</f>
        <v>6.5217391304347824E-2</v>
      </c>
      <c r="U21" s="17" t="s">
        <v>42</v>
      </c>
      <c r="V21">
        <f>B37</f>
        <v>0</v>
      </c>
      <c r="W21">
        <f>D37</f>
        <v>1</v>
      </c>
      <c r="X21">
        <f>F37</f>
        <v>12</v>
      </c>
      <c r="Y21">
        <f>I37</f>
        <v>6</v>
      </c>
      <c r="Z21">
        <f>J37</f>
        <v>19</v>
      </c>
      <c r="AC21" s="17" t="s">
        <v>34</v>
      </c>
      <c r="AD21">
        <f>B49</f>
        <v>0</v>
      </c>
      <c r="AE21">
        <f>D49</f>
        <v>1</v>
      </c>
      <c r="AF21">
        <f>F49</f>
        <v>10</v>
      </c>
      <c r="AG21">
        <f>I49</f>
        <v>0</v>
      </c>
      <c r="AH21">
        <f>J49</f>
        <v>11</v>
      </c>
    </row>
    <row r="22" spans="1:34" ht="15" customHeight="1" x14ac:dyDescent="0.25">
      <c r="A22" s="20" t="s">
        <v>0</v>
      </c>
      <c r="B22" s="67">
        <f>(B21+C21)/$J$11</f>
        <v>0</v>
      </c>
      <c r="C22" s="67"/>
      <c r="D22" s="66">
        <f>(D21+E21)/$J$11</f>
        <v>0</v>
      </c>
      <c r="E22" s="66"/>
      <c r="F22" s="65">
        <f>(F21+G21+H21)/$J$11</f>
        <v>0</v>
      </c>
      <c r="G22" s="64"/>
      <c r="H22" s="63"/>
      <c r="I22" s="62">
        <f>I21/$I$11</f>
        <v>0</v>
      </c>
      <c r="J22" s="61">
        <f>SUM(B21:I21)/$J$11</f>
        <v>0</v>
      </c>
      <c r="K22" s="61"/>
      <c r="L22" s="19" t="s">
        <v>51</v>
      </c>
      <c r="M22" s="76">
        <f>B22</f>
        <v>0</v>
      </c>
      <c r="N22" s="75">
        <f>D22</f>
        <v>0</v>
      </c>
      <c r="O22" s="76">
        <f>F22</f>
        <v>0</v>
      </c>
      <c r="P22" s="75">
        <f>I22</f>
        <v>0</v>
      </c>
      <c r="Q22" s="75">
        <f>J22</f>
        <v>0</v>
      </c>
      <c r="U22" s="29" t="s">
        <v>41</v>
      </c>
      <c r="V22">
        <f>B39</f>
        <v>0</v>
      </c>
      <c r="W22">
        <f>D39</f>
        <v>0</v>
      </c>
      <c r="X22">
        <f>F39</f>
        <v>1</v>
      </c>
      <c r="Y22">
        <f>I39</f>
        <v>0</v>
      </c>
      <c r="Z22">
        <f>J39</f>
        <v>1</v>
      </c>
      <c r="AC22" s="17" t="s">
        <v>31</v>
      </c>
      <c r="AD22">
        <f>B51</f>
        <v>0</v>
      </c>
      <c r="AE22">
        <f>D51</f>
        <v>1</v>
      </c>
      <c r="AF22">
        <f>F51</f>
        <v>12</v>
      </c>
      <c r="AG22">
        <f>I51</f>
        <v>2</v>
      </c>
      <c r="AH22">
        <f>J51</f>
        <v>15</v>
      </c>
    </row>
    <row r="23" spans="1:34" ht="15" customHeight="1" x14ac:dyDescent="0.25">
      <c r="A23" s="17" t="s">
        <v>50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2</v>
      </c>
      <c r="H23" s="16">
        <v>0</v>
      </c>
      <c r="I23" s="16">
        <v>2</v>
      </c>
      <c r="J23" s="15">
        <f>SUM(B23:I23)</f>
        <v>4</v>
      </c>
      <c r="K23" s="14"/>
      <c r="L23" s="19" t="s">
        <v>50</v>
      </c>
      <c r="M23" s="78">
        <f>B24</f>
        <v>0</v>
      </c>
      <c r="N23" s="75">
        <f>D24</f>
        <v>0</v>
      </c>
      <c r="O23" s="76">
        <f>F24</f>
        <v>4.3478260869565216E-2</v>
      </c>
      <c r="P23" s="75">
        <f>I24</f>
        <v>0.18181818181818182</v>
      </c>
      <c r="Q23" s="75">
        <f>J24</f>
        <v>8.6956521739130432E-2</v>
      </c>
      <c r="AC23" s="17" t="s">
        <v>28</v>
      </c>
      <c r="AD23">
        <f>B53</f>
        <v>0</v>
      </c>
      <c r="AE23">
        <f>D53</f>
        <v>0</v>
      </c>
      <c r="AF23">
        <f>F53</f>
        <v>0</v>
      </c>
      <c r="AG23">
        <f>I53</f>
        <v>0</v>
      </c>
      <c r="AH23">
        <f>J53</f>
        <v>0</v>
      </c>
    </row>
    <row r="24" spans="1:34" ht="15" customHeight="1" x14ac:dyDescent="0.25">
      <c r="A24" s="20" t="s">
        <v>0</v>
      </c>
      <c r="B24" s="67">
        <f>(B23+C23)/$J$11</f>
        <v>0</v>
      </c>
      <c r="C24" s="67"/>
      <c r="D24" s="66">
        <f>(D23+E23)/$J$11</f>
        <v>0</v>
      </c>
      <c r="E24" s="66"/>
      <c r="F24" s="65">
        <f>(F23+G23+H23)/$J$11</f>
        <v>4.3478260869565216E-2</v>
      </c>
      <c r="G24" s="64"/>
      <c r="H24" s="63"/>
      <c r="I24" s="62">
        <f>I23/$I$11</f>
        <v>0.18181818181818182</v>
      </c>
      <c r="J24" s="61">
        <f>SUM(B23:I23)/$J$11</f>
        <v>8.6956521739130432E-2</v>
      </c>
      <c r="K24" s="61"/>
      <c r="L24" s="19" t="s">
        <v>33</v>
      </c>
      <c r="M24" s="76">
        <f>B26</f>
        <v>2.1739130434782608E-2</v>
      </c>
      <c r="N24" s="75">
        <f>D26</f>
        <v>2.1739130434782608E-2</v>
      </c>
      <c r="O24" s="76">
        <f>F26</f>
        <v>0.28260869565217389</v>
      </c>
      <c r="P24" s="75">
        <f>I26</f>
        <v>0.27272727272727271</v>
      </c>
      <c r="Q24" s="75">
        <f>J26</f>
        <v>0.39130434782608697</v>
      </c>
      <c r="AC24" s="17" t="s">
        <v>25</v>
      </c>
      <c r="AD24">
        <f>B55</f>
        <v>0</v>
      </c>
      <c r="AE24">
        <f>D55</f>
        <v>0</v>
      </c>
      <c r="AF24">
        <f>F55</f>
        <v>0</v>
      </c>
      <c r="AG24">
        <f>I55</f>
        <v>0</v>
      </c>
      <c r="AH24">
        <f>J55</f>
        <v>0</v>
      </c>
    </row>
    <row r="25" spans="1:34" ht="15" customHeight="1" x14ac:dyDescent="0.25">
      <c r="A25" s="17" t="s">
        <v>33</v>
      </c>
      <c r="B25" s="16">
        <v>0</v>
      </c>
      <c r="C25" s="16">
        <v>1</v>
      </c>
      <c r="D25" s="16">
        <v>0</v>
      </c>
      <c r="E25" s="16">
        <v>1</v>
      </c>
      <c r="F25" s="16">
        <v>5</v>
      </c>
      <c r="G25" s="16">
        <v>8</v>
      </c>
      <c r="H25" s="16">
        <v>0</v>
      </c>
      <c r="I25" s="16">
        <v>3</v>
      </c>
      <c r="J25" s="15">
        <f>SUM(B25:I25)</f>
        <v>18</v>
      </c>
      <c r="K25" s="14"/>
      <c r="L25" s="19" t="s">
        <v>30</v>
      </c>
      <c r="M25" s="76">
        <f>B28</f>
        <v>0</v>
      </c>
      <c r="N25" s="75">
        <f>D28</f>
        <v>0</v>
      </c>
      <c r="O25" s="76">
        <f>F28</f>
        <v>0.10869565217391304</v>
      </c>
      <c r="P25" s="77">
        <f>I28</f>
        <v>0.36363636363636365</v>
      </c>
      <c r="Q25" s="77">
        <f>J28</f>
        <v>0.19565217391304349</v>
      </c>
      <c r="R25" s="3"/>
      <c r="S25" s="2"/>
      <c r="AC25" s="17" t="s">
        <v>1</v>
      </c>
      <c r="AD25">
        <f>B57</f>
        <v>0</v>
      </c>
      <c r="AE25">
        <f>D57</f>
        <v>0</v>
      </c>
      <c r="AF25">
        <f>F57</f>
        <v>3</v>
      </c>
      <c r="AG25">
        <f>I57</f>
        <v>9</v>
      </c>
      <c r="AH25">
        <f>J57</f>
        <v>12</v>
      </c>
    </row>
    <row r="26" spans="1:34" ht="15" customHeight="1" x14ac:dyDescent="0.25">
      <c r="A26" s="20" t="s">
        <v>0</v>
      </c>
      <c r="B26" s="67">
        <f>(B25+C25)/$J$11</f>
        <v>2.1739130434782608E-2</v>
      </c>
      <c r="C26" s="67"/>
      <c r="D26" s="66">
        <f>(D25+E25)/$J$11</f>
        <v>2.1739130434782608E-2</v>
      </c>
      <c r="E26" s="66"/>
      <c r="F26" s="65">
        <f>(F25+G25+H25)/$J$11</f>
        <v>0.28260869565217389</v>
      </c>
      <c r="G26" s="64"/>
      <c r="H26" s="63"/>
      <c r="I26" s="62">
        <f>I25/$I$11</f>
        <v>0.27272727272727271</v>
      </c>
      <c r="J26" s="61">
        <f>SUM(B25:I25)/$J$11</f>
        <v>0.39130434782608697</v>
      </c>
      <c r="K26" s="61"/>
      <c r="L26" s="73" t="s">
        <v>49</v>
      </c>
      <c r="M26" s="76">
        <f>B30</f>
        <v>0</v>
      </c>
      <c r="N26" s="75">
        <f>D30</f>
        <v>0</v>
      </c>
      <c r="O26" s="76">
        <f>F30</f>
        <v>0.15217391304347827</v>
      </c>
      <c r="P26" s="75">
        <f>I30</f>
        <v>9.0909090909090912E-2</v>
      </c>
      <c r="Q26" s="75">
        <f>J30</f>
        <v>0.17391304347826086</v>
      </c>
    </row>
    <row r="27" spans="1:34" ht="15" customHeight="1" x14ac:dyDescent="0.25">
      <c r="A27" s="17" t="s">
        <v>30</v>
      </c>
      <c r="B27" s="16">
        <v>0</v>
      </c>
      <c r="C27" s="16">
        <v>0</v>
      </c>
      <c r="D27" s="16">
        <v>0</v>
      </c>
      <c r="E27" s="16">
        <v>0</v>
      </c>
      <c r="F27" s="16">
        <v>1</v>
      </c>
      <c r="G27" s="16">
        <v>1</v>
      </c>
      <c r="H27" s="16">
        <v>3</v>
      </c>
      <c r="I27" s="16">
        <v>4</v>
      </c>
      <c r="J27" s="15">
        <f>SUM(B27:I27)</f>
        <v>9</v>
      </c>
      <c r="K27" s="14"/>
      <c r="L27" s="70" t="s">
        <v>1</v>
      </c>
      <c r="M27" s="76">
        <f>B32</f>
        <v>0</v>
      </c>
      <c r="N27" s="75">
        <f>D32</f>
        <v>0</v>
      </c>
      <c r="O27" s="76">
        <f>F32</f>
        <v>8.6956521739130432E-2</v>
      </c>
      <c r="P27" s="75">
        <f>I32</f>
        <v>0</v>
      </c>
      <c r="Q27" s="75">
        <f>J32</f>
        <v>8.6956521739130432E-2</v>
      </c>
    </row>
    <row r="28" spans="1:34" ht="15" customHeight="1" x14ac:dyDescent="0.25">
      <c r="A28" s="20" t="s">
        <v>0</v>
      </c>
      <c r="B28" s="67">
        <f>(B27+C27)/$J$11</f>
        <v>0</v>
      </c>
      <c r="C28" s="67"/>
      <c r="D28" s="66">
        <f>(D27+E27)/$J$11</f>
        <v>0</v>
      </c>
      <c r="E28" s="66"/>
      <c r="F28" s="65">
        <f>(F27+G27+H27)/$J$11</f>
        <v>0.10869565217391304</v>
      </c>
      <c r="G28" s="64"/>
      <c r="H28" s="63"/>
      <c r="I28" s="62">
        <f>I27/$I$11</f>
        <v>0.36363636363636365</v>
      </c>
      <c r="J28" s="61">
        <f>SUM(B27:I27)/$J$11</f>
        <v>0.19565217391304349</v>
      </c>
      <c r="K28" s="61"/>
      <c r="O28" s="74"/>
    </row>
    <row r="29" spans="1:34" ht="15" customHeight="1" x14ac:dyDescent="0.25">
      <c r="A29" s="73" t="s">
        <v>49</v>
      </c>
      <c r="B29" s="72">
        <v>0</v>
      </c>
      <c r="C29" s="16">
        <v>0</v>
      </c>
      <c r="D29" s="16">
        <v>0</v>
      </c>
      <c r="E29" s="16">
        <v>0</v>
      </c>
      <c r="F29" s="16">
        <v>3</v>
      </c>
      <c r="G29" s="16">
        <v>3</v>
      </c>
      <c r="H29" s="16">
        <v>1</v>
      </c>
      <c r="I29" s="16">
        <v>1</v>
      </c>
      <c r="J29" s="15">
        <f>SUM(B29:I29)</f>
        <v>8</v>
      </c>
      <c r="K29" s="14"/>
      <c r="O29" s="32"/>
    </row>
    <row r="30" spans="1:34" ht="15" customHeight="1" x14ac:dyDescent="0.25">
      <c r="A30" s="71" t="s">
        <v>0</v>
      </c>
      <c r="B30" s="67">
        <f>(B29+C29)/$J$11</f>
        <v>0</v>
      </c>
      <c r="C30" s="67"/>
      <c r="D30" s="66">
        <f>(D29+E29)/$J$11</f>
        <v>0</v>
      </c>
      <c r="E30" s="66"/>
      <c r="F30" s="65">
        <f>(F29+G29+H29)/$J$11</f>
        <v>0.15217391304347827</v>
      </c>
      <c r="G30" s="64"/>
      <c r="H30" s="63"/>
      <c r="I30" s="62">
        <f>I29/$I$11</f>
        <v>9.0909090909090912E-2</v>
      </c>
      <c r="J30" s="61">
        <f>SUM(B29:I29)/$J$11</f>
        <v>0.17391304347826086</v>
      </c>
      <c r="K30" s="61"/>
      <c r="O30" s="32"/>
    </row>
    <row r="31" spans="1:34" ht="15" customHeight="1" x14ac:dyDescent="0.25">
      <c r="A31" s="70" t="s">
        <v>1</v>
      </c>
      <c r="B31" s="57">
        <v>0</v>
      </c>
      <c r="C31" s="14">
        <v>0</v>
      </c>
      <c r="D31" s="14">
        <v>0</v>
      </c>
      <c r="E31" s="14">
        <v>0</v>
      </c>
      <c r="F31" s="14">
        <v>3</v>
      </c>
      <c r="G31" s="14">
        <v>1</v>
      </c>
      <c r="H31" s="14">
        <v>0</v>
      </c>
      <c r="I31" s="69"/>
      <c r="J31" s="15">
        <f>SUM(B31:I31)</f>
        <v>4</v>
      </c>
      <c r="K31" s="69"/>
      <c r="O31" s="32"/>
    </row>
    <row r="32" spans="1:34" ht="15" customHeight="1" x14ac:dyDescent="0.25">
      <c r="A32" s="68" t="s">
        <v>0</v>
      </c>
      <c r="B32" s="67">
        <f>(B31+C31)/$J$11</f>
        <v>0</v>
      </c>
      <c r="C32" s="67"/>
      <c r="D32" s="66">
        <f>(D31+E31)/$J$11</f>
        <v>0</v>
      </c>
      <c r="E32" s="66"/>
      <c r="F32" s="65">
        <f>(F31+G31+H31)/$J$11</f>
        <v>8.6956521739130432E-2</v>
      </c>
      <c r="G32" s="64"/>
      <c r="H32" s="63"/>
      <c r="I32" s="62">
        <f>I31/$I$11</f>
        <v>0</v>
      </c>
      <c r="J32" s="61">
        <f>SUM(B31:I31)/$J$11</f>
        <v>8.6956521739130432E-2</v>
      </c>
      <c r="K32" s="61"/>
    </row>
    <row r="33" spans="1:35" ht="15" customHeight="1" x14ac:dyDescent="0.25">
      <c r="A33" s="36" t="s">
        <v>48</v>
      </c>
      <c r="B33" s="24"/>
      <c r="C33" s="24"/>
      <c r="D33" s="24"/>
      <c r="E33" s="24"/>
      <c r="F33" s="24"/>
      <c r="G33" s="24"/>
      <c r="H33" s="24"/>
      <c r="I33" s="24"/>
      <c r="J33" s="24"/>
      <c r="K33" s="23"/>
      <c r="M33" s="60" t="s">
        <v>47</v>
      </c>
      <c r="N33" s="60" t="s">
        <v>46</v>
      </c>
      <c r="O33" s="60" t="s">
        <v>45</v>
      </c>
      <c r="P33" s="13" t="s">
        <v>44</v>
      </c>
      <c r="Q33" s="59" t="s">
        <v>0</v>
      </c>
      <c r="V33" s="60" t="s">
        <v>47</v>
      </c>
      <c r="W33" s="60" t="s">
        <v>46</v>
      </c>
      <c r="X33" s="60" t="s">
        <v>45</v>
      </c>
      <c r="Y33" s="13" t="s">
        <v>44</v>
      </c>
      <c r="Z33" s="59" t="s">
        <v>0</v>
      </c>
    </row>
    <row r="34" spans="1:35" ht="15" customHeight="1" x14ac:dyDescent="0.25">
      <c r="A34" s="22" t="s">
        <v>43</v>
      </c>
      <c r="B34" s="16">
        <v>0</v>
      </c>
      <c r="C34" s="16">
        <v>0</v>
      </c>
      <c r="D34" s="16">
        <v>0</v>
      </c>
      <c r="E34" s="16">
        <v>1</v>
      </c>
      <c r="F34" s="16">
        <v>6</v>
      </c>
      <c r="G34" s="16">
        <v>12</v>
      </c>
      <c r="H34" s="16">
        <v>2</v>
      </c>
      <c r="I34" s="16">
        <v>5</v>
      </c>
      <c r="J34" s="15"/>
      <c r="K34" s="14"/>
      <c r="L34" s="58" t="s">
        <v>22</v>
      </c>
      <c r="M34">
        <f>B60</f>
        <v>0</v>
      </c>
      <c r="N34">
        <f>D60</f>
        <v>0</v>
      </c>
      <c r="O34">
        <f>F60</f>
        <v>2</v>
      </c>
      <c r="P34">
        <f>I60</f>
        <v>6</v>
      </c>
      <c r="Q34">
        <f>J60</f>
        <v>8</v>
      </c>
      <c r="U34" s="58" t="s">
        <v>6</v>
      </c>
      <c r="V34">
        <f>B86</f>
        <v>0</v>
      </c>
      <c r="W34">
        <f>D86</f>
        <v>3</v>
      </c>
      <c r="X34">
        <f>F86</f>
        <v>8</v>
      </c>
      <c r="Y34">
        <f>I86</f>
        <v>1</v>
      </c>
      <c r="Z34">
        <f>J86</f>
        <v>12</v>
      </c>
    </row>
    <row r="35" spans="1:35" ht="15" customHeight="1" x14ac:dyDescent="0.25">
      <c r="A35" s="20" t="s">
        <v>0</v>
      </c>
      <c r="B35" s="12">
        <f>SUM(B34:C34)</f>
        <v>0</v>
      </c>
      <c r="C35" s="12"/>
      <c r="D35" s="11">
        <f>SUM(D34:E34)</f>
        <v>1</v>
      </c>
      <c r="E35" s="11"/>
      <c r="F35" s="10">
        <f>SUM(F34:H34)</f>
        <v>20</v>
      </c>
      <c r="G35" s="9"/>
      <c r="H35" s="8"/>
      <c r="I35" s="7">
        <f>I34</f>
        <v>5</v>
      </c>
      <c r="J35" s="6">
        <f>SUM(B35:I35)</f>
        <v>26</v>
      </c>
      <c r="K35" s="6"/>
      <c r="L35" s="19" t="s">
        <v>21</v>
      </c>
      <c r="M35">
        <f>B62</f>
        <v>0</v>
      </c>
      <c r="N35">
        <f>D62</f>
        <v>1</v>
      </c>
      <c r="O35">
        <f>F62</f>
        <v>5</v>
      </c>
      <c r="P35">
        <f>I62</f>
        <v>0</v>
      </c>
      <c r="Q35">
        <f>J62</f>
        <v>6</v>
      </c>
      <c r="U35" s="19" t="s">
        <v>5</v>
      </c>
      <c r="V35">
        <f>B88</f>
        <v>0</v>
      </c>
      <c r="W35">
        <f>D88</f>
        <v>0</v>
      </c>
      <c r="X35">
        <f>F88</f>
        <v>1</v>
      </c>
      <c r="Y35">
        <f>I88</f>
        <v>0</v>
      </c>
      <c r="Z35">
        <f>J88</f>
        <v>1</v>
      </c>
    </row>
    <row r="36" spans="1:35" ht="15" customHeight="1" x14ac:dyDescent="0.25">
      <c r="A36" s="17" t="s">
        <v>42</v>
      </c>
      <c r="B36" s="16">
        <v>0</v>
      </c>
      <c r="C36" s="16">
        <v>0</v>
      </c>
      <c r="D36" s="16">
        <v>1</v>
      </c>
      <c r="E36" s="16">
        <v>0</v>
      </c>
      <c r="F36" s="16">
        <v>6</v>
      </c>
      <c r="G36" s="16">
        <v>3</v>
      </c>
      <c r="H36" s="16">
        <v>3</v>
      </c>
      <c r="I36" s="16">
        <v>6</v>
      </c>
      <c r="J36" s="15"/>
      <c r="K36" s="14"/>
      <c r="L36" s="19" t="s">
        <v>20</v>
      </c>
      <c r="M36">
        <f>B64</f>
        <v>0</v>
      </c>
      <c r="N36">
        <f>D64</f>
        <v>0</v>
      </c>
      <c r="O36">
        <f>F64</f>
        <v>6</v>
      </c>
      <c r="P36">
        <f>I64</f>
        <v>0</v>
      </c>
      <c r="Q36">
        <f>J64</f>
        <v>6</v>
      </c>
      <c r="U36" s="19" t="s">
        <v>2</v>
      </c>
      <c r="V36">
        <f>B90</f>
        <v>0</v>
      </c>
      <c r="W36">
        <f>D90</f>
        <v>1</v>
      </c>
      <c r="X36">
        <f>F90</f>
        <v>7</v>
      </c>
      <c r="Y36">
        <f>I90</f>
        <v>0</v>
      </c>
      <c r="Z36">
        <f>J90</f>
        <v>8</v>
      </c>
    </row>
    <row r="37" spans="1:35" ht="15" customHeight="1" x14ac:dyDescent="0.25">
      <c r="A37" s="20" t="s">
        <v>0</v>
      </c>
      <c r="B37" s="12">
        <f>SUM(B36:C36)</f>
        <v>0</v>
      </c>
      <c r="C37" s="12"/>
      <c r="D37" s="11">
        <f>SUM(D36:E36)</f>
        <v>1</v>
      </c>
      <c r="E37" s="11"/>
      <c r="F37" s="10">
        <f>SUM(F36:H36)</f>
        <v>12</v>
      </c>
      <c r="G37" s="9"/>
      <c r="H37" s="8"/>
      <c r="I37" s="7">
        <f>I36</f>
        <v>6</v>
      </c>
      <c r="J37" s="6">
        <f>SUM(B37:I37)</f>
        <v>19</v>
      </c>
      <c r="K37" s="6"/>
      <c r="L37" s="19" t="s">
        <v>19</v>
      </c>
      <c r="M37">
        <f>B66</f>
        <v>0</v>
      </c>
      <c r="N37">
        <f>D66</f>
        <v>1</v>
      </c>
      <c r="O37">
        <f>F66</f>
        <v>13</v>
      </c>
      <c r="P37">
        <f>I66</f>
        <v>2</v>
      </c>
      <c r="Q37">
        <f>J66</f>
        <v>16</v>
      </c>
      <c r="U37" s="19" t="s">
        <v>1</v>
      </c>
      <c r="V37">
        <f>B92</f>
        <v>0</v>
      </c>
      <c r="W37">
        <f>D92</f>
        <v>0</v>
      </c>
      <c r="X37">
        <f>F92</f>
        <v>2</v>
      </c>
      <c r="Y37">
        <f>I92</f>
        <v>0</v>
      </c>
      <c r="Z37">
        <f>J92</f>
        <v>2</v>
      </c>
    </row>
    <row r="38" spans="1:35" ht="15" customHeight="1" x14ac:dyDescent="0.25">
      <c r="A38" s="29" t="s">
        <v>41</v>
      </c>
      <c r="B38" s="57">
        <v>0</v>
      </c>
      <c r="C38" s="14">
        <v>0</v>
      </c>
      <c r="D38" s="14">
        <v>0</v>
      </c>
      <c r="E38" s="14">
        <v>0</v>
      </c>
      <c r="F38" s="14">
        <v>1</v>
      </c>
      <c r="G38" s="14">
        <v>0</v>
      </c>
      <c r="H38" s="14">
        <v>0</v>
      </c>
      <c r="I38" s="14">
        <v>0</v>
      </c>
      <c r="J38" s="14"/>
      <c r="K38" s="14"/>
      <c r="L38" s="19" t="s">
        <v>18</v>
      </c>
      <c r="M38">
        <f>B68</f>
        <v>0</v>
      </c>
      <c r="N38">
        <f>D68</f>
        <v>0</v>
      </c>
      <c r="O38">
        <f>F68</f>
        <v>4</v>
      </c>
      <c r="P38">
        <f>I68</f>
        <v>2</v>
      </c>
      <c r="Q38">
        <f>J68</f>
        <v>6</v>
      </c>
    </row>
    <row r="39" spans="1:35" ht="15" customHeight="1" x14ac:dyDescent="0.25">
      <c r="A39" s="56" t="s">
        <v>0</v>
      </c>
      <c r="B39" s="12">
        <f>SUM(B38:C38)</f>
        <v>0</v>
      </c>
      <c r="C39" s="12"/>
      <c r="D39" s="11">
        <f>SUM(D38:E38)</f>
        <v>0</v>
      </c>
      <c r="E39" s="11"/>
      <c r="F39" s="10">
        <f>SUM(F38:H38)</f>
        <v>1</v>
      </c>
      <c r="G39" s="9"/>
      <c r="H39" s="8"/>
      <c r="I39" s="7">
        <f>I38</f>
        <v>0</v>
      </c>
      <c r="J39" s="6">
        <f>SUM(B39:I39)</f>
        <v>1</v>
      </c>
      <c r="K39" s="6"/>
      <c r="L39" s="19" t="s">
        <v>17</v>
      </c>
      <c r="M39">
        <f>B70</f>
        <v>0</v>
      </c>
      <c r="N39">
        <f>D70</f>
        <v>0</v>
      </c>
      <c r="O39">
        <f>F70</f>
        <v>1</v>
      </c>
      <c r="P39">
        <f>I70</f>
        <v>1</v>
      </c>
      <c r="Q39">
        <f>J70</f>
        <v>2</v>
      </c>
    </row>
    <row r="40" spans="1:35" ht="15" customHeight="1" x14ac:dyDescent="0.25">
      <c r="E40" s="35" t="s">
        <v>40</v>
      </c>
      <c r="F40" s="34"/>
      <c r="G40" s="3" t="s">
        <v>39</v>
      </c>
      <c r="H40" s="34"/>
      <c r="I40" s="34"/>
      <c r="J40" s="34"/>
      <c r="K40" s="33"/>
      <c r="L40" s="19" t="s">
        <v>16</v>
      </c>
      <c r="M40">
        <f>B72</f>
        <v>0</v>
      </c>
      <c r="N40">
        <f>D72</f>
        <v>0</v>
      </c>
      <c r="O40">
        <f>F72</f>
        <v>1</v>
      </c>
      <c r="P40">
        <f>I72</f>
        <v>1</v>
      </c>
      <c r="Q40">
        <f>J72</f>
        <v>2</v>
      </c>
    </row>
    <row r="41" spans="1:35" ht="15" customHeight="1" x14ac:dyDescent="0.25">
      <c r="A41" s="22" t="s">
        <v>38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5"/>
      <c r="K41" s="14"/>
    </row>
    <row r="42" spans="1:35" ht="15" customHeight="1" x14ac:dyDescent="0.25">
      <c r="A42" s="20" t="s">
        <v>0</v>
      </c>
      <c r="B42" s="12">
        <f>SUM(B41:C41)</f>
        <v>0</v>
      </c>
      <c r="C42" s="12"/>
      <c r="D42" s="11">
        <f>SUM(D41:E41)</f>
        <v>0</v>
      </c>
      <c r="E42" s="11"/>
      <c r="F42" s="10">
        <f>SUM(F41:H41)</f>
        <v>0</v>
      </c>
      <c r="G42" s="9"/>
      <c r="H42" s="8"/>
      <c r="I42" s="7">
        <f>I41</f>
        <v>0</v>
      </c>
      <c r="J42" s="6">
        <f>SUM(B42:H42)</f>
        <v>0</v>
      </c>
      <c r="K42" s="6"/>
    </row>
    <row r="43" spans="1:35" ht="15" customHeight="1" x14ac:dyDescent="0.25">
      <c r="A43" s="17" t="s">
        <v>37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5"/>
      <c r="K43" s="14"/>
      <c r="M43" s="3"/>
      <c r="N43" s="3"/>
      <c r="O43" s="3"/>
      <c r="P43" s="3"/>
      <c r="Q43" s="3"/>
      <c r="R43" s="3"/>
      <c r="S43" s="3"/>
      <c r="T43" s="3"/>
    </row>
    <row r="44" spans="1:35" ht="15" customHeight="1" x14ac:dyDescent="0.25">
      <c r="A44" s="13" t="s">
        <v>0</v>
      </c>
      <c r="B44" s="12">
        <f>SUM(B43:C43)</f>
        <v>0</v>
      </c>
      <c r="C44" s="12"/>
      <c r="D44" s="11">
        <f>SUM(D43:E43)</f>
        <v>0</v>
      </c>
      <c r="E44" s="11"/>
      <c r="F44" s="10">
        <f>SUM(F43:H43)</f>
        <v>0</v>
      </c>
      <c r="G44" s="9"/>
      <c r="H44" s="8"/>
      <c r="I44" s="7">
        <f>I43</f>
        <v>0</v>
      </c>
      <c r="J44" s="6">
        <f>SUM(B44:H44)</f>
        <v>0</v>
      </c>
      <c r="K44" s="6"/>
    </row>
    <row r="45" spans="1:35" ht="15" customHeight="1" x14ac:dyDescent="0.25">
      <c r="A45" s="36" t="s">
        <v>36</v>
      </c>
      <c r="B45" s="24"/>
      <c r="C45" s="24"/>
      <c r="D45" s="24"/>
      <c r="E45" s="24"/>
      <c r="F45" s="24"/>
      <c r="G45" s="24"/>
      <c r="H45" s="24"/>
      <c r="I45" s="24"/>
      <c r="J45" s="24"/>
      <c r="K45" s="23"/>
      <c r="AI45" s="1"/>
    </row>
    <row r="46" spans="1:35" ht="15" customHeight="1" x14ac:dyDescent="0.25">
      <c r="A46" s="22" t="s">
        <v>35</v>
      </c>
      <c r="B46" s="16">
        <v>0</v>
      </c>
      <c r="C46" s="16">
        <v>0</v>
      </c>
      <c r="D46" s="16">
        <v>0</v>
      </c>
      <c r="E46" s="16">
        <v>0</v>
      </c>
      <c r="F46" s="16">
        <v>5</v>
      </c>
      <c r="G46" s="16">
        <v>2</v>
      </c>
      <c r="H46" s="16">
        <v>1</v>
      </c>
      <c r="I46" s="16">
        <v>0</v>
      </c>
      <c r="J46" s="15"/>
      <c r="K46" s="14"/>
    </row>
    <row r="47" spans="1:35" ht="15" customHeight="1" thickBot="1" x14ac:dyDescent="0.3">
      <c r="A47" s="20" t="s">
        <v>0</v>
      </c>
      <c r="B47" s="12">
        <f>SUM(B46:C46)</f>
        <v>0</v>
      </c>
      <c r="C47" s="12"/>
      <c r="D47" s="11">
        <f>SUM(D46:E46)</f>
        <v>0</v>
      </c>
      <c r="E47" s="11"/>
      <c r="F47" s="10">
        <f>SUM(F46:H46)</f>
        <v>8</v>
      </c>
      <c r="G47" s="9"/>
      <c r="H47" s="8"/>
      <c r="I47" s="7">
        <f>I46</f>
        <v>0</v>
      </c>
      <c r="J47" s="6">
        <f>SUM(B47:H47)</f>
        <v>8</v>
      </c>
      <c r="K47" s="5"/>
    </row>
    <row r="48" spans="1:35" ht="15" customHeight="1" x14ac:dyDescent="0.25">
      <c r="A48" s="17" t="s">
        <v>34</v>
      </c>
      <c r="B48" s="16">
        <v>0</v>
      </c>
      <c r="C48" s="16">
        <v>0</v>
      </c>
      <c r="D48" s="16">
        <v>1</v>
      </c>
      <c r="E48" s="16">
        <v>0</v>
      </c>
      <c r="F48" s="16">
        <v>6</v>
      </c>
      <c r="G48" s="16">
        <v>3</v>
      </c>
      <c r="H48" s="16">
        <v>1</v>
      </c>
      <c r="I48" s="16">
        <v>0</v>
      </c>
      <c r="J48" s="15"/>
      <c r="K48" s="14"/>
      <c r="Q48" s="55" t="s">
        <v>33</v>
      </c>
      <c r="R48" s="54"/>
      <c r="S48" s="54"/>
      <c r="T48" s="54"/>
      <c r="U48" s="54"/>
      <c r="V48" s="54"/>
      <c r="W48" s="54"/>
      <c r="X48" s="53"/>
      <c r="AI48" s="1"/>
    </row>
    <row r="49" spans="1:24" ht="15" customHeight="1" x14ac:dyDescent="0.25">
      <c r="A49" s="20" t="s">
        <v>0</v>
      </c>
      <c r="B49" s="12">
        <f>SUM(B48:C48)</f>
        <v>0</v>
      </c>
      <c r="C49" s="12"/>
      <c r="D49" s="11">
        <f>SUM(D48:E48)</f>
        <v>1</v>
      </c>
      <c r="E49" s="11"/>
      <c r="F49" s="10">
        <f>SUM(F48:H48)</f>
        <v>10</v>
      </c>
      <c r="G49" s="9"/>
      <c r="H49" s="8"/>
      <c r="I49" s="7">
        <f>I48</f>
        <v>0</v>
      </c>
      <c r="J49" s="6">
        <f>SUM(B49:H49)</f>
        <v>11</v>
      </c>
      <c r="K49" s="5"/>
      <c r="Q49" s="49" t="s">
        <v>32</v>
      </c>
      <c r="R49" s="48"/>
      <c r="S49" s="48"/>
      <c r="T49" s="48"/>
      <c r="U49" s="48"/>
      <c r="V49" s="48"/>
      <c r="W49" s="48"/>
      <c r="X49" s="47"/>
    </row>
    <row r="50" spans="1:24" ht="15" customHeight="1" x14ac:dyDescent="0.25">
      <c r="A50" s="17" t="s">
        <v>31</v>
      </c>
      <c r="B50" s="16">
        <v>0</v>
      </c>
      <c r="C50" s="16">
        <v>0</v>
      </c>
      <c r="D50" s="16">
        <v>0</v>
      </c>
      <c r="E50" s="16">
        <v>1</v>
      </c>
      <c r="F50" s="16">
        <v>3</v>
      </c>
      <c r="G50" s="16">
        <v>6</v>
      </c>
      <c r="H50" s="16">
        <v>3</v>
      </c>
      <c r="I50" s="16">
        <v>2</v>
      </c>
      <c r="J50" s="15"/>
      <c r="K50" s="14"/>
      <c r="Q50" s="52" t="s">
        <v>30</v>
      </c>
      <c r="R50" s="51"/>
      <c r="S50" s="51"/>
      <c r="T50" s="51"/>
      <c r="U50" s="51"/>
      <c r="V50" s="51"/>
      <c r="W50" s="51"/>
      <c r="X50" s="50"/>
    </row>
    <row r="51" spans="1:24" ht="15" customHeight="1" x14ac:dyDescent="0.25">
      <c r="A51" s="20" t="s">
        <v>0</v>
      </c>
      <c r="B51" s="12">
        <f>SUM(B50:C50)</f>
        <v>0</v>
      </c>
      <c r="C51" s="12"/>
      <c r="D51" s="11">
        <f>SUM(D50:E50)</f>
        <v>1</v>
      </c>
      <c r="E51" s="11"/>
      <c r="F51" s="10">
        <f>SUM(F50:H50)</f>
        <v>12</v>
      </c>
      <c r="G51" s="9"/>
      <c r="H51" s="8"/>
      <c r="I51" s="7">
        <f>I50</f>
        <v>2</v>
      </c>
      <c r="J51" s="6">
        <f>SUM(B51:I51)</f>
        <v>15</v>
      </c>
      <c r="K51" s="5"/>
      <c r="Q51" s="49" t="s">
        <v>29</v>
      </c>
      <c r="R51" s="48"/>
      <c r="S51" s="48"/>
      <c r="T51" s="48"/>
      <c r="U51" s="48"/>
      <c r="V51" s="48"/>
      <c r="W51" s="48"/>
      <c r="X51" s="47"/>
    </row>
    <row r="52" spans="1:24" ht="15" customHeight="1" x14ac:dyDescent="0.25">
      <c r="A52" s="17" t="s">
        <v>28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5"/>
      <c r="K52" s="14"/>
      <c r="Q52" s="46" t="s">
        <v>27</v>
      </c>
      <c r="R52" s="45"/>
      <c r="S52" s="45"/>
      <c r="T52" s="45"/>
      <c r="U52" s="45"/>
      <c r="V52" s="45"/>
      <c r="W52" s="45"/>
      <c r="X52" s="44"/>
    </row>
    <row r="53" spans="1:24" ht="15" customHeight="1" x14ac:dyDescent="0.25">
      <c r="A53" s="20" t="s">
        <v>0</v>
      </c>
      <c r="B53" s="12">
        <f>SUM(B52:C52)</f>
        <v>0</v>
      </c>
      <c r="C53" s="12"/>
      <c r="D53" s="11">
        <f>SUM(D52:E52)</f>
        <v>0</v>
      </c>
      <c r="E53" s="11"/>
      <c r="F53" s="10">
        <f>SUM(F52:H52)</f>
        <v>0</v>
      </c>
      <c r="G53" s="9"/>
      <c r="H53" s="8"/>
      <c r="I53" s="7">
        <f>I52</f>
        <v>0</v>
      </c>
      <c r="J53" s="6">
        <f>SUM(B53:H53)</f>
        <v>0</v>
      </c>
      <c r="K53" s="5"/>
      <c r="Q53" s="43" t="s">
        <v>26</v>
      </c>
      <c r="R53" s="42"/>
      <c r="S53" s="42"/>
      <c r="T53" s="42"/>
      <c r="U53" s="42"/>
      <c r="V53" s="42"/>
      <c r="W53" s="42"/>
      <c r="X53" s="41"/>
    </row>
    <row r="54" spans="1:24" ht="15" customHeight="1" thickBot="1" x14ac:dyDescent="0.3">
      <c r="A54" s="17" t="s">
        <v>25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5"/>
      <c r="K54" s="14"/>
      <c r="Q54" s="40"/>
      <c r="R54" s="39"/>
      <c r="S54" s="39"/>
      <c r="T54" s="39" t="s">
        <v>24</v>
      </c>
      <c r="U54" s="39"/>
      <c r="V54" s="39"/>
      <c r="W54" s="39"/>
      <c r="X54" s="38"/>
    </row>
    <row r="55" spans="1:24" ht="15" customHeight="1" x14ac:dyDescent="0.25">
      <c r="A55" s="20" t="s">
        <v>0</v>
      </c>
      <c r="B55" s="12">
        <f>SUM(B54:C54)</f>
        <v>0</v>
      </c>
      <c r="C55" s="12"/>
      <c r="D55" s="11">
        <f>SUM(D54:E54)</f>
        <v>0</v>
      </c>
      <c r="E55" s="11"/>
      <c r="F55" s="10">
        <f>SUM(F54:H54)</f>
        <v>0</v>
      </c>
      <c r="G55" s="9"/>
      <c r="H55" s="8"/>
      <c r="I55" s="7">
        <f>I54</f>
        <v>0</v>
      </c>
      <c r="J55" s="6">
        <f>SUM(B55:H55)</f>
        <v>0</v>
      </c>
      <c r="K55" s="5"/>
      <c r="X55" s="37"/>
    </row>
    <row r="56" spans="1:24" ht="15" customHeight="1" x14ac:dyDescent="0.25">
      <c r="A56" s="17" t="s">
        <v>1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6">
        <v>2</v>
      </c>
      <c r="H56" s="16">
        <v>1</v>
      </c>
      <c r="I56" s="16">
        <v>9</v>
      </c>
      <c r="J56" s="15"/>
      <c r="K56" s="14"/>
      <c r="N56" s="3"/>
      <c r="O56" s="3"/>
      <c r="P56" s="3"/>
      <c r="Q56" s="2"/>
    </row>
    <row r="57" spans="1:24" ht="15" customHeight="1" x14ac:dyDescent="0.25">
      <c r="A57" s="13" t="s">
        <v>0</v>
      </c>
      <c r="B57" s="12">
        <f>SUM(B56:C56)</f>
        <v>0</v>
      </c>
      <c r="C57" s="12"/>
      <c r="D57" s="11">
        <f>SUM(D56:E56)</f>
        <v>0</v>
      </c>
      <c r="E57" s="11"/>
      <c r="F57" s="10">
        <f>SUM(F56:H56)</f>
        <v>3</v>
      </c>
      <c r="G57" s="9"/>
      <c r="H57" s="8"/>
      <c r="I57" s="7">
        <f>I56</f>
        <v>9</v>
      </c>
      <c r="J57" s="6">
        <f>SUM(B57:I57)</f>
        <v>12</v>
      </c>
      <c r="K57" s="5"/>
      <c r="M57" s="32"/>
    </row>
    <row r="58" spans="1:24" ht="15" customHeight="1" x14ac:dyDescent="0.25">
      <c r="A58" s="36" t="s">
        <v>23</v>
      </c>
      <c r="B58" s="24"/>
      <c r="C58" s="24"/>
      <c r="D58" s="24"/>
      <c r="E58" s="24"/>
      <c r="F58" s="24"/>
      <c r="G58" s="24"/>
      <c r="H58" s="24"/>
      <c r="I58" s="24"/>
      <c r="J58" s="24"/>
      <c r="K58" s="23"/>
      <c r="M58" s="32"/>
    </row>
    <row r="59" spans="1:24" ht="15" customHeight="1" x14ac:dyDescent="0.25">
      <c r="A59" s="22" t="s">
        <v>22</v>
      </c>
      <c r="B59" s="16">
        <v>0</v>
      </c>
      <c r="C59" s="16">
        <v>0</v>
      </c>
      <c r="D59" s="16">
        <v>0</v>
      </c>
      <c r="E59" s="16">
        <v>0</v>
      </c>
      <c r="F59" s="16">
        <v>1</v>
      </c>
      <c r="G59" s="16">
        <v>1</v>
      </c>
      <c r="H59" s="16">
        <v>0</v>
      </c>
      <c r="I59" s="16">
        <v>6</v>
      </c>
      <c r="J59" s="15"/>
      <c r="K59" s="14"/>
      <c r="M59" s="32"/>
    </row>
    <row r="60" spans="1:24" ht="15" customHeight="1" x14ac:dyDescent="0.25">
      <c r="A60" s="20" t="s">
        <v>0</v>
      </c>
      <c r="B60" s="12">
        <f>SUM(B59:C59)</f>
        <v>0</v>
      </c>
      <c r="C60" s="12"/>
      <c r="D60" s="11">
        <f>SUM(D59:E59)</f>
        <v>0</v>
      </c>
      <c r="E60" s="11"/>
      <c r="F60" s="10">
        <f>SUM(F59:H59)</f>
        <v>2</v>
      </c>
      <c r="G60" s="9"/>
      <c r="H60" s="8"/>
      <c r="I60" s="7">
        <f>I59</f>
        <v>6</v>
      </c>
      <c r="J60" s="6">
        <f>SUM(B60:I60)</f>
        <v>8</v>
      </c>
      <c r="K60" s="5"/>
      <c r="M60" s="32"/>
    </row>
    <row r="61" spans="1:24" ht="15" customHeight="1" x14ac:dyDescent="0.25">
      <c r="A61" s="17" t="s">
        <v>21</v>
      </c>
      <c r="B61" s="14">
        <v>0</v>
      </c>
      <c r="C61" s="14">
        <v>0</v>
      </c>
      <c r="D61" s="14">
        <v>1</v>
      </c>
      <c r="E61" s="14">
        <v>0</v>
      </c>
      <c r="F61" s="14">
        <v>0</v>
      </c>
      <c r="G61" s="14">
        <v>4</v>
      </c>
      <c r="H61" s="14">
        <v>1</v>
      </c>
      <c r="I61" s="14">
        <v>0</v>
      </c>
      <c r="J61" s="14"/>
      <c r="K61" s="14"/>
      <c r="M61" s="32"/>
    </row>
    <row r="62" spans="1:24" ht="15" customHeight="1" x14ac:dyDescent="0.25">
      <c r="A62" s="20" t="s">
        <v>0</v>
      </c>
      <c r="B62" s="12">
        <f>SUM(B61:C61)</f>
        <v>0</v>
      </c>
      <c r="C62" s="12"/>
      <c r="D62" s="11">
        <f>SUM(D61:E61)</f>
        <v>1</v>
      </c>
      <c r="E62" s="11"/>
      <c r="F62" s="10">
        <f>SUM(F61:H61)</f>
        <v>5</v>
      </c>
      <c r="G62" s="9"/>
      <c r="H62" s="8"/>
      <c r="I62" s="26">
        <f>I61</f>
        <v>0</v>
      </c>
      <c r="J62" s="6">
        <f>SUM(B62:I62)</f>
        <v>6</v>
      </c>
      <c r="K62" s="5"/>
      <c r="M62" s="32"/>
    </row>
    <row r="63" spans="1:24" ht="15" customHeight="1" x14ac:dyDescent="0.25">
      <c r="A63" s="17" t="s">
        <v>20</v>
      </c>
      <c r="B63" s="16">
        <v>0</v>
      </c>
      <c r="C63" s="16">
        <v>0</v>
      </c>
      <c r="D63" s="16">
        <v>0</v>
      </c>
      <c r="E63" s="16">
        <v>0</v>
      </c>
      <c r="F63" s="16">
        <v>1</v>
      </c>
      <c r="G63" s="16">
        <v>4</v>
      </c>
      <c r="H63" s="16">
        <v>1</v>
      </c>
      <c r="I63" s="16">
        <v>0</v>
      </c>
      <c r="J63" s="15"/>
      <c r="K63" s="14"/>
      <c r="M63" s="32"/>
    </row>
    <row r="64" spans="1:24" ht="15" customHeight="1" x14ac:dyDescent="0.25">
      <c r="A64" s="20" t="s">
        <v>0</v>
      </c>
      <c r="B64" s="12">
        <f>SUM(B63:C63)</f>
        <v>0</v>
      </c>
      <c r="C64" s="12"/>
      <c r="D64" s="11">
        <f>SUM(D63:E63)</f>
        <v>0</v>
      </c>
      <c r="E64" s="11"/>
      <c r="F64" s="10">
        <f>SUM(F63:H63)</f>
        <v>6</v>
      </c>
      <c r="G64" s="9"/>
      <c r="H64" s="8"/>
      <c r="I64" s="7">
        <f>I63</f>
        <v>0</v>
      </c>
      <c r="J64" s="6">
        <f>SUM(B64:I64)</f>
        <v>6</v>
      </c>
      <c r="K64" s="5"/>
      <c r="M64" s="32"/>
    </row>
    <row r="65" spans="1:17" ht="15" customHeight="1" x14ac:dyDescent="0.25">
      <c r="A65" s="17" t="s">
        <v>19</v>
      </c>
      <c r="B65" s="16">
        <v>0</v>
      </c>
      <c r="C65" s="16">
        <v>0</v>
      </c>
      <c r="D65" s="16">
        <v>0</v>
      </c>
      <c r="E65" s="16">
        <v>1</v>
      </c>
      <c r="F65" s="16">
        <v>5</v>
      </c>
      <c r="G65" s="16">
        <v>6</v>
      </c>
      <c r="H65" s="16">
        <v>2</v>
      </c>
      <c r="I65" s="16">
        <v>2</v>
      </c>
      <c r="J65" s="15"/>
      <c r="K65" s="14"/>
    </row>
    <row r="66" spans="1:17" ht="15" customHeight="1" x14ac:dyDescent="0.25">
      <c r="A66" s="20" t="s">
        <v>0</v>
      </c>
      <c r="B66" s="12">
        <f>SUM(B65:C65)</f>
        <v>0</v>
      </c>
      <c r="C66" s="12"/>
      <c r="D66" s="11">
        <f>SUM(D65:E65)</f>
        <v>1</v>
      </c>
      <c r="E66" s="11"/>
      <c r="F66" s="10">
        <f>SUM(F65:H65)</f>
        <v>13</v>
      </c>
      <c r="G66" s="9"/>
      <c r="H66" s="8"/>
      <c r="I66" s="7">
        <f>I65</f>
        <v>2</v>
      </c>
      <c r="J66" s="6">
        <f>SUM(B66:I66)</f>
        <v>16</v>
      </c>
      <c r="K66" s="5"/>
    </row>
    <row r="67" spans="1:17" ht="15" customHeight="1" x14ac:dyDescent="0.25">
      <c r="A67" s="17" t="s">
        <v>18</v>
      </c>
      <c r="B67" s="16">
        <v>0</v>
      </c>
      <c r="C67" s="16">
        <v>0</v>
      </c>
      <c r="D67" s="16">
        <v>0</v>
      </c>
      <c r="E67" s="16">
        <v>0</v>
      </c>
      <c r="F67" s="16">
        <v>2</v>
      </c>
      <c r="G67" s="16">
        <v>1</v>
      </c>
      <c r="H67" s="16">
        <v>1</v>
      </c>
      <c r="I67" s="16">
        <v>2</v>
      </c>
      <c r="J67" s="15"/>
      <c r="K67" s="14"/>
    </row>
    <row r="68" spans="1:17" ht="15" customHeight="1" x14ac:dyDescent="0.25">
      <c r="A68" s="20" t="s">
        <v>0</v>
      </c>
      <c r="B68" s="12">
        <f>SUM(B67:C67)</f>
        <v>0</v>
      </c>
      <c r="C68" s="12"/>
      <c r="D68" s="11">
        <f>SUM(D67:E67)</f>
        <v>0</v>
      </c>
      <c r="E68" s="11"/>
      <c r="F68" s="10">
        <f>SUM(F67:H67)</f>
        <v>4</v>
      </c>
      <c r="G68" s="9"/>
      <c r="H68" s="8"/>
      <c r="I68" s="7">
        <f>I67</f>
        <v>2</v>
      </c>
      <c r="J68" s="6">
        <f>SUM(B68:I68)</f>
        <v>6</v>
      </c>
      <c r="K68" s="5"/>
    </row>
    <row r="69" spans="1:17" ht="15" customHeight="1" x14ac:dyDescent="0.25">
      <c r="A69" s="17" t="s">
        <v>17</v>
      </c>
      <c r="B69" s="16">
        <v>0</v>
      </c>
      <c r="C69" s="16">
        <v>0</v>
      </c>
      <c r="D69" s="16">
        <v>0</v>
      </c>
      <c r="E69" s="16">
        <v>0</v>
      </c>
      <c r="F69" s="16">
        <v>1</v>
      </c>
      <c r="G69" s="16">
        <v>0</v>
      </c>
      <c r="H69" s="16">
        <v>0</v>
      </c>
      <c r="I69" s="16">
        <v>1</v>
      </c>
      <c r="J69" s="15"/>
      <c r="K69" s="14"/>
    </row>
    <row r="70" spans="1:17" ht="15" customHeight="1" x14ac:dyDescent="0.25">
      <c r="A70" s="20" t="s">
        <v>0</v>
      </c>
      <c r="B70" s="12">
        <f>SUM(B69:C69)</f>
        <v>0</v>
      </c>
      <c r="C70" s="12"/>
      <c r="D70" s="11">
        <f>SUM(D69:E69)</f>
        <v>0</v>
      </c>
      <c r="E70" s="11"/>
      <c r="F70" s="10">
        <f>SUM(F69:H69)</f>
        <v>1</v>
      </c>
      <c r="G70" s="9"/>
      <c r="H70" s="8"/>
      <c r="I70" s="7">
        <f>I69</f>
        <v>1</v>
      </c>
      <c r="J70" s="6">
        <f>SUM(B70:I70)</f>
        <v>2</v>
      </c>
      <c r="K70" s="5"/>
    </row>
    <row r="71" spans="1:17" ht="15" customHeight="1" x14ac:dyDescent="0.25">
      <c r="A71" s="17" t="s">
        <v>16</v>
      </c>
      <c r="B71" s="16">
        <v>0</v>
      </c>
      <c r="C71" s="16">
        <v>0</v>
      </c>
      <c r="D71" s="16">
        <v>0</v>
      </c>
      <c r="E71" s="16">
        <v>0</v>
      </c>
      <c r="F71" s="16">
        <v>1</v>
      </c>
      <c r="G71" s="16">
        <v>0</v>
      </c>
      <c r="H71" s="16">
        <v>0</v>
      </c>
      <c r="I71" s="16">
        <v>1</v>
      </c>
      <c r="J71" s="15"/>
      <c r="K71" s="14"/>
    </row>
    <row r="72" spans="1:17" ht="15" customHeight="1" x14ac:dyDescent="0.25">
      <c r="A72" s="20" t="s">
        <v>0</v>
      </c>
      <c r="B72" s="12">
        <f>SUM(B71:C71)</f>
        <v>0</v>
      </c>
      <c r="C72" s="12"/>
      <c r="D72" s="11">
        <f>SUM(D71:E71)</f>
        <v>0</v>
      </c>
      <c r="E72" s="11"/>
      <c r="F72" s="10">
        <f>SUM(F71:H71)</f>
        <v>1</v>
      </c>
      <c r="G72" s="9"/>
      <c r="H72" s="8"/>
      <c r="I72" s="7">
        <f>I71</f>
        <v>1</v>
      </c>
      <c r="J72" s="6">
        <f>SUM(B72:I72)</f>
        <v>2</v>
      </c>
      <c r="K72" s="5"/>
    </row>
    <row r="73" spans="1:17" ht="15" customHeight="1" x14ac:dyDescent="0.25">
      <c r="B73" s="34"/>
      <c r="C73" s="34"/>
      <c r="D73" s="35" t="s">
        <v>15</v>
      </c>
      <c r="E73" s="34"/>
      <c r="F73" s="34"/>
      <c r="G73" s="3" t="s">
        <v>14</v>
      </c>
      <c r="H73" s="34"/>
      <c r="I73" s="34"/>
      <c r="J73" s="34"/>
      <c r="K73" s="33"/>
      <c r="N73" s="3"/>
      <c r="O73" s="3"/>
      <c r="P73" s="3"/>
      <c r="Q73" s="2"/>
    </row>
    <row r="74" spans="1:17" ht="15" customHeight="1" x14ac:dyDescent="0.25">
      <c r="A74" s="22" t="s">
        <v>13</v>
      </c>
      <c r="B74" s="16">
        <v>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5"/>
      <c r="K74" s="14"/>
      <c r="M74" s="32"/>
    </row>
    <row r="75" spans="1:17" ht="15" customHeight="1" x14ac:dyDescent="0.25">
      <c r="A75" s="20" t="s">
        <v>0</v>
      </c>
      <c r="B75" s="12">
        <f>SUM(B74:C74)</f>
        <v>0</v>
      </c>
      <c r="C75" s="12"/>
      <c r="D75" s="11">
        <f>SUM(D74:E74)</f>
        <v>0</v>
      </c>
      <c r="E75" s="11"/>
      <c r="F75" s="10">
        <f>SUM(F74:H74)</f>
        <v>0</v>
      </c>
      <c r="G75" s="9"/>
      <c r="H75" s="8"/>
      <c r="I75" s="7">
        <f>I74</f>
        <v>0</v>
      </c>
      <c r="J75" s="6">
        <f>SUM(B75:H75)</f>
        <v>0</v>
      </c>
      <c r="K75" s="5"/>
      <c r="M75" s="32"/>
    </row>
    <row r="76" spans="1:17" ht="15" customHeight="1" x14ac:dyDescent="0.25">
      <c r="A76" s="17" t="s">
        <v>12</v>
      </c>
      <c r="B76" s="16">
        <v>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5"/>
      <c r="K76" s="14"/>
      <c r="M76" s="31"/>
    </row>
    <row r="77" spans="1:17" ht="15" customHeight="1" x14ac:dyDescent="0.25">
      <c r="A77" s="20" t="s">
        <v>0</v>
      </c>
      <c r="B77" s="12">
        <f>SUM(B76:C76)</f>
        <v>0</v>
      </c>
      <c r="C77" s="12"/>
      <c r="D77" s="11">
        <f>SUM(D76:E76)</f>
        <v>0</v>
      </c>
      <c r="E77" s="11"/>
      <c r="F77" s="10">
        <f>SUM(F76:H76)</f>
        <v>0</v>
      </c>
      <c r="G77" s="9"/>
      <c r="H77" s="8"/>
      <c r="I77" s="7">
        <f>I76</f>
        <v>0</v>
      </c>
      <c r="J77" s="6">
        <f>SUM(B77:H77)</f>
        <v>0</v>
      </c>
      <c r="K77" s="5"/>
      <c r="M77" s="31"/>
    </row>
    <row r="78" spans="1:17" ht="15" customHeight="1" x14ac:dyDescent="0.25">
      <c r="A78" s="30" t="s">
        <v>11</v>
      </c>
      <c r="B78" s="16">
        <v>0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5"/>
      <c r="K78" s="14"/>
    </row>
    <row r="79" spans="1:17" ht="15" customHeight="1" x14ac:dyDescent="0.25">
      <c r="A79" s="20" t="s">
        <v>0</v>
      </c>
      <c r="B79" s="12">
        <f>SUM(B78:C78)</f>
        <v>0</v>
      </c>
      <c r="C79" s="12"/>
      <c r="D79" s="11">
        <f>SUM(D78:E78)</f>
        <v>0</v>
      </c>
      <c r="E79" s="11"/>
      <c r="F79" s="10">
        <f>SUM(F78:H78)</f>
        <v>0</v>
      </c>
      <c r="G79" s="9"/>
      <c r="H79" s="8"/>
      <c r="I79" s="7">
        <f>I78</f>
        <v>0</v>
      </c>
      <c r="J79" s="6">
        <f>SUM(B79:H79)</f>
        <v>0</v>
      </c>
      <c r="K79" s="5"/>
    </row>
    <row r="80" spans="1:17" ht="15" customHeight="1" x14ac:dyDescent="0.25">
      <c r="A80" s="30" t="s">
        <v>10</v>
      </c>
      <c r="B80" s="16">
        <v>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5"/>
      <c r="K80" s="14"/>
    </row>
    <row r="81" spans="1:17" ht="15" customHeight="1" x14ac:dyDescent="0.25">
      <c r="A81" s="20" t="s">
        <v>0</v>
      </c>
      <c r="B81" s="12">
        <f>SUM(B80:C80)</f>
        <v>0</v>
      </c>
      <c r="C81" s="12"/>
      <c r="D81" s="11">
        <f>SUM(D80:E80)</f>
        <v>0</v>
      </c>
      <c r="E81" s="11"/>
      <c r="F81" s="10">
        <f>SUM(F80:H80)</f>
        <v>0</v>
      </c>
      <c r="G81" s="9"/>
      <c r="H81" s="8"/>
      <c r="I81" s="7">
        <f>I80</f>
        <v>0</v>
      </c>
      <c r="J81" s="6">
        <f>SUM(B81:H81)</f>
        <v>0</v>
      </c>
      <c r="K81" s="5"/>
    </row>
    <row r="82" spans="1:17" ht="15" customHeight="1" x14ac:dyDescent="0.25">
      <c r="A82" s="29" t="s">
        <v>9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/>
      <c r="K82" s="14"/>
    </row>
    <row r="83" spans="1:17" ht="15" customHeight="1" x14ac:dyDescent="0.25">
      <c r="A83" s="28" t="s">
        <v>8</v>
      </c>
      <c r="B83" s="12"/>
      <c r="C83" s="12"/>
      <c r="D83" s="11"/>
      <c r="E83" s="11"/>
      <c r="F83" s="27"/>
      <c r="G83" s="27"/>
      <c r="H83" s="27"/>
      <c r="I83" s="26">
        <f>I82</f>
        <v>0</v>
      </c>
      <c r="J83" s="6"/>
      <c r="K83" s="5"/>
    </row>
    <row r="84" spans="1:17" ht="15" customHeight="1" x14ac:dyDescent="0.25">
      <c r="A84" s="25" t="s">
        <v>7</v>
      </c>
      <c r="B84" s="24"/>
      <c r="C84" s="24"/>
      <c r="D84" s="24"/>
      <c r="E84" s="24"/>
      <c r="F84" s="24"/>
      <c r="G84" s="24"/>
      <c r="H84" s="24"/>
      <c r="I84" s="24"/>
      <c r="J84" s="24"/>
      <c r="K84" s="23"/>
    </row>
    <row r="85" spans="1:17" ht="15" customHeight="1" x14ac:dyDescent="0.25">
      <c r="A85" s="22" t="s">
        <v>6</v>
      </c>
      <c r="B85" s="13">
        <v>0</v>
      </c>
      <c r="C85" s="13">
        <v>0</v>
      </c>
      <c r="D85" s="13">
        <v>1</v>
      </c>
      <c r="E85" s="13">
        <v>2</v>
      </c>
      <c r="F85" s="13">
        <v>2</v>
      </c>
      <c r="G85" s="13">
        <v>5</v>
      </c>
      <c r="H85" s="13">
        <v>1</v>
      </c>
      <c r="I85" s="13">
        <v>1</v>
      </c>
      <c r="J85" s="21"/>
      <c r="K85" s="14"/>
    </row>
    <row r="86" spans="1:17" ht="15" customHeight="1" x14ac:dyDescent="0.25">
      <c r="A86" s="20" t="s">
        <v>0</v>
      </c>
      <c r="B86" s="12">
        <f>SUM(B85:C85)</f>
        <v>0</v>
      </c>
      <c r="C86" s="12"/>
      <c r="D86" s="11">
        <f>SUM(D85:E85)</f>
        <v>3</v>
      </c>
      <c r="E86" s="11"/>
      <c r="F86" s="10">
        <f>SUM(F85:H85)</f>
        <v>8</v>
      </c>
      <c r="G86" s="9"/>
      <c r="H86" s="8"/>
      <c r="I86" s="7">
        <f>I85</f>
        <v>1</v>
      </c>
      <c r="J86" s="6">
        <f>SUM(B86:I86)</f>
        <v>12</v>
      </c>
      <c r="K86" s="5"/>
    </row>
    <row r="87" spans="1:17" ht="15" customHeight="1" x14ac:dyDescent="0.25">
      <c r="A87" s="17" t="s">
        <v>5</v>
      </c>
      <c r="B87" s="16">
        <v>0</v>
      </c>
      <c r="C87" s="16">
        <v>0</v>
      </c>
      <c r="D87" s="16">
        <v>0</v>
      </c>
      <c r="E87" s="16">
        <v>0</v>
      </c>
      <c r="F87" s="16">
        <v>1</v>
      </c>
      <c r="G87" s="16">
        <v>0</v>
      </c>
      <c r="H87" s="16">
        <v>0</v>
      </c>
      <c r="I87" s="16">
        <v>0</v>
      </c>
      <c r="J87" s="15"/>
      <c r="K87" s="14"/>
    </row>
    <row r="88" spans="1:17" ht="15" customHeight="1" x14ac:dyDescent="0.25">
      <c r="A88" s="20" t="s">
        <v>0</v>
      </c>
      <c r="B88" s="12">
        <f>SUM(B87:C87)</f>
        <v>0</v>
      </c>
      <c r="C88" s="12"/>
      <c r="D88" s="11">
        <f>SUM(D87:E87)</f>
        <v>0</v>
      </c>
      <c r="E88" s="11"/>
      <c r="F88" s="10">
        <f>SUM(F87:H87)</f>
        <v>1</v>
      </c>
      <c r="G88" s="9"/>
      <c r="H88" s="8"/>
      <c r="I88" s="7">
        <f>I87</f>
        <v>0</v>
      </c>
      <c r="J88" s="6">
        <f>SUM(B88:I88)</f>
        <v>1</v>
      </c>
      <c r="K88" s="5"/>
    </row>
    <row r="89" spans="1:17" ht="15" customHeight="1" x14ac:dyDescent="0.25">
      <c r="A89" s="17" t="s">
        <v>4</v>
      </c>
      <c r="B89" s="16">
        <v>0</v>
      </c>
      <c r="C89" s="16">
        <v>0</v>
      </c>
      <c r="D89" s="16">
        <v>0</v>
      </c>
      <c r="E89" s="16">
        <v>1</v>
      </c>
      <c r="F89" s="16">
        <v>3</v>
      </c>
      <c r="G89" s="16">
        <v>4</v>
      </c>
      <c r="H89" s="16">
        <v>0</v>
      </c>
      <c r="I89" s="16">
        <v>0</v>
      </c>
      <c r="J89" s="15"/>
      <c r="K89" s="14"/>
      <c r="L89" s="3" t="s">
        <v>3</v>
      </c>
    </row>
    <row r="90" spans="1:17" ht="15" customHeight="1" x14ac:dyDescent="0.25">
      <c r="A90" s="20" t="s">
        <v>0</v>
      </c>
      <c r="B90" s="12">
        <f>SUM(B89:C89)</f>
        <v>0</v>
      </c>
      <c r="C90" s="12"/>
      <c r="D90" s="11">
        <f>SUM(D89:E89)</f>
        <v>1</v>
      </c>
      <c r="E90" s="11"/>
      <c r="F90" s="10">
        <f>SUM(F89:H89)</f>
        <v>7</v>
      </c>
      <c r="G90" s="9"/>
      <c r="H90" s="8"/>
      <c r="I90" s="7">
        <f>I89</f>
        <v>0</v>
      </c>
      <c r="J90" s="6">
        <f>SUM(B90:I90)</f>
        <v>8</v>
      </c>
      <c r="K90" s="5"/>
    </row>
    <row r="91" spans="1:17" ht="15" customHeight="1" x14ac:dyDescent="0.25">
      <c r="A91" s="19" t="s">
        <v>2</v>
      </c>
      <c r="B91" s="16">
        <v>0</v>
      </c>
      <c r="C91" s="16">
        <v>0</v>
      </c>
      <c r="D91" s="16">
        <v>0</v>
      </c>
      <c r="E91" s="16">
        <v>0</v>
      </c>
      <c r="F91" s="16">
        <v>2</v>
      </c>
      <c r="G91" s="16">
        <v>0</v>
      </c>
      <c r="H91" s="16">
        <v>0</v>
      </c>
      <c r="I91" s="16">
        <v>0</v>
      </c>
      <c r="J91" s="15"/>
      <c r="K91" s="14"/>
    </row>
    <row r="92" spans="1:17" ht="15" customHeight="1" x14ac:dyDescent="0.25">
      <c r="A92" s="18" t="s">
        <v>0</v>
      </c>
      <c r="B92" s="12">
        <f>SUM(B91:C91)</f>
        <v>0</v>
      </c>
      <c r="C92" s="12"/>
      <c r="D92" s="11">
        <f>SUM(D91:E91)</f>
        <v>0</v>
      </c>
      <c r="E92" s="11"/>
      <c r="F92" s="10">
        <f>SUM(F91:H91)</f>
        <v>2</v>
      </c>
      <c r="G92" s="9"/>
      <c r="H92" s="8"/>
      <c r="I92" s="7">
        <f>I91</f>
        <v>0</v>
      </c>
      <c r="J92" s="6">
        <f>SUM(B92:I92)</f>
        <v>2</v>
      </c>
      <c r="K92" s="5"/>
    </row>
    <row r="93" spans="1:17" ht="15" customHeight="1" x14ac:dyDescent="0.25">
      <c r="A93" s="17" t="s">
        <v>1</v>
      </c>
      <c r="B93" s="16">
        <v>0</v>
      </c>
      <c r="C93" s="16">
        <v>0</v>
      </c>
      <c r="D93" s="16">
        <v>0</v>
      </c>
      <c r="E93" s="16">
        <v>0</v>
      </c>
      <c r="F93" s="16">
        <v>3</v>
      </c>
      <c r="G93" s="16">
        <v>6</v>
      </c>
      <c r="H93" s="16">
        <v>4</v>
      </c>
      <c r="I93" s="16">
        <v>8</v>
      </c>
      <c r="J93" s="15"/>
      <c r="K93" s="14"/>
      <c r="N93" s="3"/>
      <c r="O93" s="3"/>
      <c r="P93" s="3"/>
      <c r="Q93" s="2"/>
    </row>
    <row r="94" spans="1:17" ht="15" customHeight="1" x14ac:dyDescent="0.25">
      <c r="A94" s="13" t="s">
        <v>0</v>
      </c>
      <c r="B94" s="12">
        <f>SUM(B93:C93)</f>
        <v>0</v>
      </c>
      <c r="C94" s="12"/>
      <c r="D94" s="11">
        <f>SUM(D93:E93)</f>
        <v>0</v>
      </c>
      <c r="E94" s="11"/>
      <c r="F94" s="10">
        <f>SUM(F93:H93)</f>
        <v>13</v>
      </c>
      <c r="G94" s="9"/>
      <c r="H94" s="8"/>
      <c r="I94" s="7">
        <f>I93</f>
        <v>8</v>
      </c>
      <c r="J94" s="6">
        <f>SUM(B94:I94)</f>
        <v>21</v>
      </c>
      <c r="K94" s="5"/>
      <c r="M94" s="1"/>
    </row>
    <row r="95" spans="1:17" ht="15" customHeight="1" x14ac:dyDescent="0.25">
      <c r="M95" s="1"/>
    </row>
    <row r="96" spans="1:17" ht="15" customHeight="1" x14ac:dyDescent="0.25">
      <c r="M96" s="1"/>
    </row>
    <row r="97" spans="13:17" ht="15" customHeight="1" x14ac:dyDescent="0.25">
      <c r="M97" s="4"/>
    </row>
    <row r="98" spans="13:17" ht="15" customHeight="1" x14ac:dyDescent="0.25">
      <c r="M98" s="1"/>
    </row>
    <row r="103" spans="13:17" ht="15" customHeight="1" x14ac:dyDescent="0.25">
      <c r="N103" s="3"/>
      <c r="O103" s="3"/>
      <c r="P103" s="3"/>
      <c r="Q103" s="2"/>
    </row>
  </sheetData>
  <mergeCells count="140">
    <mergeCell ref="A1:K1"/>
    <mergeCell ref="L1:Q1"/>
    <mergeCell ref="T1:Y1"/>
    <mergeCell ref="AB1:AG1"/>
    <mergeCell ref="A2:K2"/>
    <mergeCell ref="A3:K3"/>
    <mergeCell ref="A5:K5"/>
    <mergeCell ref="A6:K6"/>
    <mergeCell ref="B7:C7"/>
    <mergeCell ref="D7:E7"/>
    <mergeCell ref="F7:H7"/>
    <mergeCell ref="A9:K9"/>
    <mergeCell ref="B11:C11"/>
    <mergeCell ref="D11:E11"/>
    <mergeCell ref="F11:H11"/>
    <mergeCell ref="B13:C13"/>
    <mergeCell ref="D13:E13"/>
    <mergeCell ref="F13:H13"/>
    <mergeCell ref="B15:C15"/>
    <mergeCell ref="D15:E15"/>
    <mergeCell ref="F15:H15"/>
    <mergeCell ref="B17:C17"/>
    <mergeCell ref="D17:E17"/>
    <mergeCell ref="F17:H17"/>
    <mergeCell ref="A18:K18"/>
    <mergeCell ref="B20:C20"/>
    <mergeCell ref="D20:E20"/>
    <mergeCell ref="F20:H20"/>
    <mergeCell ref="B22:C22"/>
    <mergeCell ref="D22:E22"/>
    <mergeCell ref="F22:H22"/>
    <mergeCell ref="B24:C24"/>
    <mergeCell ref="D24:E24"/>
    <mergeCell ref="F24:H24"/>
    <mergeCell ref="B26:C26"/>
    <mergeCell ref="D26:E26"/>
    <mergeCell ref="F26:H26"/>
    <mergeCell ref="B28:C28"/>
    <mergeCell ref="D28:E28"/>
    <mergeCell ref="F28:H28"/>
    <mergeCell ref="B30:C30"/>
    <mergeCell ref="D30:E30"/>
    <mergeCell ref="F30:H30"/>
    <mergeCell ref="B32:C32"/>
    <mergeCell ref="D32:E32"/>
    <mergeCell ref="F32:H32"/>
    <mergeCell ref="A33:K33"/>
    <mergeCell ref="B35:C35"/>
    <mergeCell ref="D35:E35"/>
    <mergeCell ref="F35:H35"/>
    <mergeCell ref="B37:C37"/>
    <mergeCell ref="D37:E37"/>
    <mergeCell ref="F37:H37"/>
    <mergeCell ref="B39:C39"/>
    <mergeCell ref="D39:E39"/>
    <mergeCell ref="F39:H39"/>
    <mergeCell ref="B42:C42"/>
    <mergeCell ref="D42:E42"/>
    <mergeCell ref="F42:H42"/>
    <mergeCell ref="B44:C44"/>
    <mergeCell ref="D44:E44"/>
    <mergeCell ref="F44:H44"/>
    <mergeCell ref="A45:K45"/>
    <mergeCell ref="B47:C47"/>
    <mergeCell ref="D47:E47"/>
    <mergeCell ref="F47:H47"/>
    <mergeCell ref="Q48:X48"/>
    <mergeCell ref="B49:C49"/>
    <mergeCell ref="D49:E49"/>
    <mergeCell ref="F49:H49"/>
    <mergeCell ref="Q49:X49"/>
    <mergeCell ref="Q50:X50"/>
    <mergeCell ref="B51:C51"/>
    <mergeCell ref="D51:E51"/>
    <mergeCell ref="F51:H51"/>
    <mergeCell ref="Q51:X51"/>
    <mergeCell ref="Q52:X52"/>
    <mergeCell ref="B53:C53"/>
    <mergeCell ref="D53:E53"/>
    <mergeCell ref="F53:H53"/>
    <mergeCell ref="Q53:X53"/>
    <mergeCell ref="B55:C55"/>
    <mergeCell ref="D55:E55"/>
    <mergeCell ref="F55:H55"/>
    <mergeCell ref="B57:C57"/>
    <mergeCell ref="D57:E57"/>
    <mergeCell ref="F57:H57"/>
    <mergeCell ref="A58:K58"/>
    <mergeCell ref="B60:C60"/>
    <mergeCell ref="D60:E60"/>
    <mergeCell ref="F60:H60"/>
    <mergeCell ref="B62:C62"/>
    <mergeCell ref="D62:E62"/>
    <mergeCell ref="F62:H62"/>
    <mergeCell ref="B64:C64"/>
    <mergeCell ref="D64:E64"/>
    <mergeCell ref="F64:H64"/>
    <mergeCell ref="B66:C66"/>
    <mergeCell ref="D66:E66"/>
    <mergeCell ref="F66:H66"/>
    <mergeCell ref="B68:C68"/>
    <mergeCell ref="D68:E68"/>
    <mergeCell ref="F68:H68"/>
    <mergeCell ref="B70:C70"/>
    <mergeCell ref="D70:E70"/>
    <mergeCell ref="F70:H70"/>
    <mergeCell ref="B72:C72"/>
    <mergeCell ref="D72:E72"/>
    <mergeCell ref="F72:H72"/>
    <mergeCell ref="B75:C75"/>
    <mergeCell ref="D75:E75"/>
    <mergeCell ref="F75:H75"/>
    <mergeCell ref="B77:C77"/>
    <mergeCell ref="D77:E77"/>
    <mergeCell ref="F77:H77"/>
    <mergeCell ref="B79:C79"/>
    <mergeCell ref="D79:E79"/>
    <mergeCell ref="F79:H79"/>
    <mergeCell ref="B81:C81"/>
    <mergeCell ref="D81:E81"/>
    <mergeCell ref="F81:H81"/>
    <mergeCell ref="B83:C83"/>
    <mergeCell ref="D83:E83"/>
    <mergeCell ref="F83:H83"/>
    <mergeCell ref="A84:K84"/>
    <mergeCell ref="B86:C86"/>
    <mergeCell ref="D86:E86"/>
    <mergeCell ref="F86:H86"/>
    <mergeCell ref="B88:C88"/>
    <mergeCell ref="D88:E88"/>
    <mergeCell ref="F88:H88"/>
    <mergeCell ref="B90:C90"/>
    <mergeCell ref="D90:E90"/>
    <mergeCell ref="F90:H90"/>
    <mergeCell ref="B92:C92"/>
    <mergeCell ref="D92:E92"/>
    <mergeCell ref="F92:H92"/>
    <mergeCell ref="B94:C94"/>
    <mergeCell ref="D94:E94"/>
    <mergeCell ref="F94:H9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MOPS</vt:lpstr>
    </vt:vector>
  </TitlesOfParts>
  <Company>Mendocino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Cody Winter</dc:creator>
  <cp:lastModifiedBy>Cody Winter</cp:lastModifiedBy>
  <dcterms:created xsi:type="dcterms:W3CDTF">2023-01-24T18:55:29Z</dcterms:created>
  <dcterms:modified xsi:type="dcterms:W3CDTF">2023-01-24T18:57:18Z</dcterms:modified>
</cp:coreProperties>
</file>